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V.K\Up Web\HO SO NANG LUC\"/>
    </mc:Choice>
  </mc:AlternateContent>
  <bookViews>
    <workbookView xWindow="0" yWindow="0" windowWidth="28800" windowHeight="13020" tabRatio="885" activeTab="1"/>
  </bookViews>
  <sheets>
    <sheet name="Thong tin NT MEP rev2.2" sheetId="13" r:id="rId1"/>
    <sheet name="Danh muc cac dư an thuc hien" sheetId="10" r:id="rId2"/>
    <sheet name="Cham diem" sheetId="16" state="hidden" r:id="rId3"/>
  </sheets>
  <definedNames>
    <definedName name="_xlnm._FilterDatabase" localSheetId="0" hidden="1">'Thong tin NT MEP rev2.2'!$A$6:$AA$16</definedName>
    <definedName name="_Order1" hidden="1">255</definedName>
    <definedName name="_Order2" hidden="1">255</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_xlnm.Print_Area" localSheetId="2">'Cham diem'!$A$1:$E$44</definedName>
    <definedName name="_xlnm.Print_Area" localSheetId="1">'Danh muc cac dư an thuc hien'!$A$1:$N$60</definedName>
    <definedName name="_xlnm.Print_Area" localSheetId="0">'Thong tin NT MEP rev2.2'!$A$1:$AA$16</definedName>
    <definedName name="_xlnm.Print_Titles" localSheetId="2">'Cham diem'!$3:$4</definedName>
    <definedName name="_xlnm.Print_Titles" localSheetId="1">'Danh muc cac dư an thuc hien'!$4:$5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6" l="1"/>
  <c r="D5" i="16"/>
  <c r="D41" i="16"/>
  <c r="D42" i="16"/>
  <c r="D44" i="16"/>
  <c r="D40" i="16"/>
  <c r="D39" i="16"/>
  <c r="D37" i="16"/>
  <c r="D33" i="16"/>
  <c r="D32" i="16"/>
  <c r="D30" i="16"/>
  <c r="D29" i="16"/>
  <c r="D28" i="16"/>
  <c r="D27" i="16"/>
  <c r="D26" i="16"/>
  <c r="D25" i="16"/>
  <c r="D24" i="16"/>
  <c r="D23" i="16"/>
  <c r="D22" i="16"/>
  <c r="D21" i="16"/>
  <c r="D20" i="16"/>
  <c r="D19" i="16"/>
  <c r="D18" i="16"/>
  <c r="D17" i="16"/>
  <c r="D16" i="16"/>
  <c r="D15" i="16"/>
  <c r="D13" i="16"/>
  <c r="D12" i="16"/>
  <c r="D10" i="16"/>
  <c r="D9" i="16"/>
  <c r="D8" i="16"/>
  <c r="M60" i="10"/>
  <c r="F12" i="10"/>
  <c r="F15" i="10"/>
  <c r="F7" i="10"/>
  <c r="F20" i="10"/>
  <c r="F30" i="10"/>
  <c r="F38" i="10"/>
  <c r="F54" i="10"/>
  <c r="F19" i="10"/>
  <c r="F60" i="10" s="1"/>
  <c r="M7" i="10"/>
</calcChain>
</file>

<file path=xl/sharedStrings.xml><?xml version="1.0" encoding="utf-8"?>
<sst xmlns="http://schemas.openxmlformats.org/spreadsheetml/2006/main" count="615" uniqueCount="391">
  <si>
    <t>THÔNG TIN NHÀ THẦU CƠ ĐIỆN</t>
  </si>
  <si>
    <t>NHÀ THẦU: CÔNG TY TNHH CƠ ĐIỆN KHANG NAM</t>
  </si>
  <si>
    <t>STT</t>
  </si>
  <si>
    <t>Thông tin liên hệ</t>
  </si>
  <si>
    <t>Vốn điều lệ (Tỷ VNĐ)</t>
  </si>
  <si>
    <t>Ngành nghề hoạt động chính</t>
  </si>
  <si>
    <t>Ngành nghề đang làm với CTC / Chuyên môn chính (Đối với Nhà thầu chưa hợp tác)</t>
  </si>
  <si>
    <t>Giá trị 01 hợp đồng lớn nhất đã ký từ năm 2015 đến nay
(Tỷ VNĐ)</t>
  </si>
  <si>
    <t>Giá trị hợp đồng (cộng dồn) lớn nhất có thể thực hiện cùng lúc
(Tỷ VNĐ)</t>
  </si>
  <si>
    <t>Doanh thu
(Tỷ VNĐ)</t>
  </si>
  <si>
    <t>Số lượng dự án tối đa có thể triển khai cùng lúc là bao nhiêu?</t>
  </si>
  <si>
    <t>Vùng miền thi công</t>
  </si>
  <si>
    <t>Số lượng công ty con / Liên kết / Liên doanh</t>
  </si>
  <si>
    <t>Ghi chú</t>
  </si>
  <si>
    <t>Tên nhà thầu</t>
  </si>
  <si>
    <t>Địa chỉ</t>
  </si>
  <si>
    <t>Số Tel / Fax</t>
  </si>
  <si>
    <t>Người đại diện / Người liên lạc</t>
  </si>
  <si>
    <t>Chức vụ</t>
  </si>
  <si>
    <t xml:space="preserve">Số ĐTDĐ </t>
  </si>
  <si>
    <t>Địa chỉ Email</t>
  </si>
  <si>
    <t>Có thể nhận dự án tại Miền Bắc</t>
  </si>
  <si>
    <t>Có thể nhận dự án tại Miền Trung</t>
  </si>
  <si>
    <t>Có thể nhận dự án tại Miền Nam</t>
  </si>
  <si>
    <t>Địa chỉ trên Giấy phép ĐKKD</t>
  </si>
  <si>
    <t>Địa chỉ liên lạc</t>
  </si>
  <si>
    <t>Địa chỉ nhà xưởng / Nhà kho</t>
  </si>
  <si>
    <t>Năm 2018</t>
  </si>
  <si>
    <t>Năm 2019</t>
  </si>
  <si>
    <t>Năm 2020</t>
  </si>
  <si>
    <t>Doanh thu
Thi công Cơ điện</t>
  </si>
  <si>
    <t>Doanh thu thương mại</t>
  </si>
  <si>
    <t>(1)</t>
  </si>
  <si>
    <t>(2)</t>
  </si>
  <si>
    <t>(3)</t>
  </si>
  <si>
    <t>(4)</t>
  </si>
  <si>
    <t>(5)</t>
  </si>
  <si>
    <t>(6)</t>
  </si>
  <si>
    <t>(7)</t>
  </si>
  <si>
    <t>(8)</t>
  </si>
  <si>
    <t>(9)</t>
  </si>
  <si>
    <t>(10)</t>
  </si>
  <si>
    <t>(11)</t>
  </si>
  <si>
    <t>(12)</t>
  </si>
  <si>
    <t>(13)</t>
  </si>
  <si>
    <t>(14)</t>
  </si>
  <si>
    <t>(15)</t>
  </si>
  <si>
    <t>(16)</t>
  </si>
  <si>
    <t>(17)</t>
  </si>
  <si>
    <t>(18)</t>
  </si>
  <si>
    <t>(19)</t>
  </si>
  <si>
    <t>(20)</t>
  </si>
  <si>
    <t>(21)</t>
  </si>
  <si>
    <t>(22)</t>
  </si>
  <si>
    <t>(23)</t>
  </si>
  <si>
    <t>(26)</t>
  </si>
  <si>
    <t>CÔNG TY TNHH CƠ ĐiỆN KHANG NAM</t>
  </si>
  <si>
    <t>346/15A MÃ LÒ, P. BÌNH TRỊ ĐÔNG A, Q. BÌNH TÂN, TP. HCM</t>
  </si>
  <si>
    <t>288/12 Lê Văn Quới, F. Bình Hưng Hòa A, q. Bình Tân, Tp. hcm</t>
  </si>
  <si>
    <t>0909.887.008 0981.673.191</t>
  </si>
  <si>
    <t xml:space="preserve">Nguyễn Văn Khánh
</t>
  </si>
  <si>
    <t>Giám đốc</t>
  </si>
  <si>
    <t>0909 207 352</t>
  </si>
  <si>
    <t>khangnam_me_co@yahoo.com
eekhanh@yahoo.com</t>
  </si>
  <si>
    <t>4</t>
  </si>
  <si>
    <t>1/ Thi công hệ thống điện trung thế, trạm biến áp
2/ Thi công hệ thống điện hạ thế, CTN
3/ Thiết kế và giám sát hệ thống điện
4/ Buôn bán thiết bị điện
5/ Lắp đặt hệ thống xây dựng khác</t>
  </si>
  <si>
    <t xml:space="preserve">1/ Thi công hệ thống điện hạ thế, camera, door phone, chống sét
2/ Hệ thống điện nước phục vụ thi công
3/ Thi công trạm biến áp </t>
  </si>
  <si>
    <t>s</t>
  </si>
  <si>
    <t>DANH SÁCH CÁC DỰ ÁN ĐANG THI CÔNG VÀ CÁC DỰ ÁN TIÊU BIỂU ĐÃ THI CÔNG</t>
  </si>
  <si>
    <t xml:space="preserve">NHÀ THẦU: CÔNG TY TNHH CƠ ĐIỆN KHANG NAM </t>
  </si>
  <si>
    <t>Stt</t>
  </si>
  <si>
    <t>Tên dự án</t>
  </si>
  <si>
    <t>Qui mô dự án</t>
  </si>
  <si>
    <t>Địa điểm</t>
  </si>
  <si>
    <t>Nội dung công việc / Hạng mục thi công</t>
  </si>
  <si>
    <t>Giá trị hợp đồng (không bao gồm VAT)
(VNĐ)</t>
  </si>
  <si>
    <t>Tiến độ thực hiện</t>
  </si>
  <si>
    <t>Đối tác liên quan</t>
  </si>
  <si>
    <t>Số công nhân tại các dự án đang thi công</t>
  </si>
  <si>
    <t>Bắt đầu</t>
  </si>
  <si>
    <t>Kết thúc</t>
  </si>
  <si>
    <t>Chủ đầu tư</t>
  </si>
  <si>
    <t>Đơn vị ký hợp đồng (Nhà thầu chính / Chủ đầu tư)</t>
  </si>
  <si>
    <t>Tư vấn thiết kế</t>
  </si>
  <si>
    <t>Tư vấn giám sát</t>
  </si>
  <si>
    <t>A</t>
  </si>
  <si>
    <t>CÁC CÔNG TRÌNH THI CÔNG VỚI COTECCONS GROUP</t>
  </si>
  <si>
    <t>An Gia Star</t>
  </si>
  <si>
    <t>3x1 Block: 20 tầng căn hộ + hầm + trệt (08 căn /tầng)</t>
  </si>
  <si>
    <t>Q. Bình Tân Tp. HCM</t>
  </si>
  <si>
    <t>Thi công phần điện, camera, door phone, chống sét, chiếu sáng ngoài</t>
  </si>
  <si>
    <t>4/2017</t>
  </si>
  <si>
    <t>Công ty An Gia</t>
  </si>
  <si>
    <t>Ricons</t>
  </si>
  <si>
    <t>CPE</t>
  </si>
  <si>
    <t>Apave</t>
  </si>
  <si>
    <t>Thực hiện 100%</t>
  </si>
  <si>
    <t>Saigon Royal</t>
  </si>
  <si>
    <t>4 hầm + 35 tầng, 605 căn hộ</t>
  </si>
  <si>
    <t>Q.4</t>
  </si>
  <si>
    <t>29/12/17</t>
  </si>
  <si>
    <t>04/2019</t>
  </si>
  <si>
    <t>Nova</t>
  </si>
  <si>
    <t>Nhà kho Logitis</t>
  </si>
  <si>
    <t>Tân Vạn, Đồng Nai</t>
  </si>
  <si>
    <t>Điện nước phục vụ thi công công trình BTS</t>
  </si>
  <si>
    <t>07/2017</t>
  </si>
  <si>
    <t>08/2017</t>
  </si>
  <si>
    <t>FDC</t>
  </si>
  <si>
    <t>Chung cư M-One</t>
  </si>
  <si>
    <t>Chung cư cao tầng</t>
  </si>
  <si>
    <t>Bình Thạnh, Tp. HCM</t>
  </si>
  <si>
    <t>Điện nước phục vụ thi công công trình Mỹ Sơn</t>
  </si>
  <si>
    <t>05/2017</t>
  </si>
  <si>
    <t>08/2019</t>
  </si>
  <si>
    <t>Thảo Điền Inverterment</t>
  </si>
  <si>
    <t>04/2018</t>
  </si>
  <si>
    <t xml:space="preserve">TBA 630kVA </t>
  </si>
  <si>
    <t>Nhà khách cục 12</t>
  </si>
  <si>
    <t>Tân Bình, Tp. HCM</t>
  </si>
  <si>
    <t>Trạm biến áp cấp điện tòa nhà</t>
  </si>
  <si>
    <t>06/2018</t>
  </si>
  <si>
    <t>08/2018</t>
  </si>
  <si>
    <t>TBA 2*2500KVA + 1*1500kVA</t>
  </si>
  <si>
    <t>KCN TTC</t>
  </si>
  <si>
    <t>Trạm biến áp cấp điện nhà xưởng</t>
  </si>
  <si>
    <t>10/2019</t>
  </si>
  <si>
    <t>06/2020</t>
  </si>
  <si>
    <t>Ngầm hóa 0.5 kM đường dây trung thế và XDm TBA 560kVA</t>
  </si>
  <si>
    <t>Hàm Thuận Nam, Bình Thuận</t>
  </si>
  <si>
    <t>Đường dây TT &amp; trạm biến áp</t>
  </si>
  <si>
    <t>05/2021</t>
  </si>
  <si>
    <t>06/2021</t>
  </si>
  <si>
    <t>Thanh Long Bay</t>
  </si>
  <si>
    <t>B</t>
  </si>
  <si>
    <t>CÁC CÔNG TRÌNH THI CÔNG VỚI CÁC NHÀ THẦU CHÍNH KHÁC</t>
  </si>
  <si>
    <t>Chung cư Tân Hương</t>
  </si>
  <si>
    <t>Q. Tân Phú, TP.HCM</t>
  </si>
  <si>
    <t>03 Block: 01 hầm + 21 tầng</t>
  </si>
  <si>
    <t>HTĐ, HT ĐỀU ÁP HÚT KHÓI, TBA</t>
  </si>
  <si>
    <t>03/2014</t>
  </si>
  <si>
    <t>12/2016</t>
  </si>
  <si>
    <t>Công Ty CP Chương Dương</t>
  </si>
  <si>
    <t>Chương Dương Art</t>
  </si>
  <si>
    <t>Nhân công thi công HTĐ</t>
  </si>
  <si>
    <t>Hệ thống tạo áp, thông gió</t>
  </si>
  <si>
    <t>Trạm biến áp 1*1000+1*800+1*560kVA</t>
  </si>
  <si>
    <t>Tiếp địa và chiếu sáng ngoài</t>
  </si>
  <si>
    <t>Nhà máy giạo Quốc tế gia</t>
  </si>
  <si>
    <t>Chợ Mới, An Giang</t>
  </si>
  <si>
    <t>TBA 3000kVA + hệ thống điện động lực</t>
  </si>
  <si>
    <t>12/2015</t>
  </si>
  <si>
    <t>Công Ty CP Quốc Tế Gia</t>
  </si>
  <si>
    <t>Hệ thống M&amp;E nhà ăn và nhà nghĩ chuyên gia Công ty Rise Sun Việt Nam</t>
  </si>
  <si>
    <t>01 Nhà ăn: 1000m2
01 Nhà nghĩ chuyên gia  02 tầng, 26 phòng + khu sinh sinh thoạt chung</t>
  </si>
  <si>
    <t>KCN Thành Thành Công - Trảng Bàng - Tây Ninh</t>
  </si>
  <si>
    <t>Cung cấp và lắp đặt hệ thống Điện - Lạnh - Cấp thoát nước</t>
  </si>
  <si>
    <t>08/2016</t>
  </si>
  <si>
    <t>12/2017</t>
  </si>
  <si>
    <t>Công ty Rise Sun Việt Nam</t>
  </si>
  <si>
    <t>Công ty TNHH Cơ Điện Lạnh Per 8</t>
  </si>
  <si>
    <t>Cty CP TV - TK - XD Uy Việt</t>
  </si>
  <si>
    <t>Nhà máy City Focus Lighting</t>
  </si>
  <si>
    <t>Trạm điện</t>
  </si>
  <si>
    <t>KCN Nhơn Trạch, Đồng Nai</t>
  </si>
  <si>
    <t>Trạm biến áp 800kVA</t>
  </si>
  <si>
    <t>02/2017</t>
  </si>
  <si>
    <t>Công ty TNHH City Focus Lighting</t>
  </si>
  <si>
    <t>Công ty Viteccons</t>
  </si>
  <si>
    <t>Đại Minh</t>
  </si>
  <si>
    <t xml:space="preserve">Nhà máy công ty Broadpeak Soc Trang Co.Ltd </t>
  </si>
  <si>
    <t>KCN An Nghĩa, Tp. Sóc Trăng, Tỉnh SÓc Trăng</t>
  </si>
  <si>
    <t>- Hệ thống điện trung thế : 1*2000KVA</t>
  </si>
  <si>
    <t>01/2018</t>
  </si>
  <si>
    <t>02/2018</t>
  </si>
  <si>
    <t xml:space="preserve">Broadpeak Soc Trang Co.Ltd </t>
  </si>
  <si>
    <t>Nhà máy Heneiken Tiền Giang</t>
  </si>
  <si>
    <t>Tp. Mỹ Tho, Tiền Giang</t>
  </si>
  <si>
    <t>Hệ thồng điện, CTN, PCCC</t>
  </si>
  <si>
    <t>11/2017</t>
  </si>
  <si>
    <t>03/2018</t>
  </si>
  <si>
    <t>HEINEKEN VIETNAM BREWERY</t>
  </si>
  <si>
    <t xml:space="preserve">Royal Haskoning </t>
  </si>
  <si>
    <t>Cải tạo hệ thống điện nhà máy thuốc lá Khánh Hội</t>
  </si>
  <si>
    <t>5000 m2</t>
  </si>
  <si>
    <t>KCN Tân Tạo - Quận Bình Tân - TP.HCM</t>
  </si>
  <si>
    <t>Cung cấp và lắp đặt hệ thống điện, điện nhẹ, điều hòa không khí</t>
  </si>
  <si>
    <t>11/2016</t>
  </si>
  <si>
    <t>09/2017</t>
  </si>
  <si>
    <t>Tổng Công ty Công nghiệp Sài Gòn - TNHH Một Thành Viên</t>
  </si>
  <si>
    <t>Công ty CP Xây Lắp Ngoại Thương</t>
  </si>
  <si>
    <t>Công ty CP TV - XD Tổng hợp</t>
  </si>
  <si>
    <t>Nagesco</t>
  </si>
  <si>
    <t>Tòa nhá Vp UBND tỉnh Bạc Liêu</t>
  </si>
  <si>
    <t>4 tầng, 4000m2</t>
  </si>
  <si>
    <t>Tp. Bạc Liêu</t>
  </si>
  <si>
    <t>- Hệ thống điện, điện nhẹ, ĐHKK, CTN</t>
  </si>
  <si>
    <t>06/2019</t>
  </si>
  <si>
    <t>UBND TỈNH BẠC LIÊU</t>
  </si>
  <si>
    <t>Atek</t>
  </si>
  <si>
    <t>Nhà xưởng Nam Hoa</t>
  </si>
  <si>
    <t>6000m2</t>
  </si>
  <si>
    <t>KCN Tân Phú Trung</t>
  </si>
  <si>
    <t>Cty Nam Hoa</t>
  </si>
  <si>
    <t>Cty TTC</t>
  </si>
  <si>
    <t>Nhà máy nông sản, Thủy Sản Công Danh</t>
  </si>
  <si>
    <t>Cụm CN Nhị Xuân, Hóc Môn</t>
  </si>
  <si>
    <t>- Hệ thống điện, điện nhẹ, ĐHKK, CTN.</t>
  </si>
  <si>
    <t>10/2018</t>
  </si>
  <si>
    <t>CTY TNHH MTV SX - TM - TP CÔNG DANH</t>
  </si>
  <si>
    <t>Nhà máy Mekong Paper</t>
  </si>
  <si>
    <t>Thi công hệ thống điện, điện nhẹ + Hệ thống cấp thoát nước</t>
  </si>
  <si>
    <t>09/2019</t>
  </si>
  <si>
    <t>11/2019</t>
  </si>
  <si>
    <t>Cty Trung Hậu</t>
  </si>
  <si>
    <t>Trạm biến áp tòa nhà Habitat</t>
  </si>
  <si>
    <t>KCN Vsip 1</t>
  </si>
  <si>
    <t>Trạm biến áp 750kVA</t>
  </si>
  <si>
    <t>11/2018</t>
  </si>
  <si>
    <t>12/2018</t>
  </si>
  <si>
    <t>Tòa nhà Habitat</t>
  </si>
  <si>
    <t>Cty Tuấn Lê</t>
  </si>
  <si>
    <t>Trạm biến áp nhà máy Jinkely</t>
  </si>
  <si>
    <t>KCN Trãng Bàng</t>
  </si>
  <si>
    <t>Trạm biến áp 1250kVA</t>
  </si>
  <si>
    <t>05/2019</t>
  </si>
  <si>
    <t>Cty Jinkely</t>
  </si>
  <si>
    <t>Trạm biến áp nhà máy CNKU</t>
  </si>
  <si>
    <t>Trạm biến áp 1500kVA</t>
  </si>
  <si>
    <t>Trạm biến áp Swanpart city</t>
  </si>
  <si>
    <t>Swanpark city</t>
  </si>
  <si>
    <t>Trạm biến áp 400kVA</t>
  </si>
  <si>
    <t>04/2020</t>
  </si>
  <si>
    <t>Swan city</t>
  </si>
  <si>
    <t>Trạm biến áp nhà máy Tanifood Tây Ninh</t>
  </si>
  <si>
    <t>Gò Dầu, Tây Ninh</t>
  </si>
  <si>
    <t>Đường dây Trung thế 650M &amp; Trạm biến áp 5*1000kVA</t>
  </si>
  <si>
    <t>12/2020</t>
  </si>
  <si>
    <t>01/2021</t>
  </si>
  <si>
    <t>Soga Invertment Solar</t>
  </si>
  <si>
    <t>Cty CP Spower</t>
  </si>
  <si>
    <t>Trạm biến áp nhà máy HQT</t>
  </si>
  <si>
    <t>Tân Châu, Tây Ninh</t>
  </si>
  <si>
    <t>Đường dây Trung thế 900M &amp; Trạm biến áp 1*1000kVA</t>
  </si>
  <si>
    <t>HQT Solar</t>
  </si>
  <si>
    <t>Trạm biến áp nhà máy Trà Hoàn Ngọc Tây Ninh</t>
  </si>
  <si>
    <t>Dương Châu, Tây Ninh</t>
  </si>
  <si>
    <t>Đường dây Trung thế 30M &amp; Trạm biến áp 1*1000kVA</t>
  </si>
  <si>
    <t>Hoàn Ngọc Solar</t>
  </si>
  <si>
    <t>Trạm biến áp Nhà máy Thạch anh nhân tạo</t>
  </si>
  <si>
    <t>KCN Bình Thuận, Phan Thiết</t>
  </si>
  <si>
    <t>Đường dây Trung thế 30M &amp; Trạm biến áp (1*1000 + 1*630)kVA</t>
  </si>
  <si>
    <t>Phú Thính Invertement Solar</t>
  </si>
  <si>
    <t>Cty Liên Anh, Anh Quận Solar Invertenment</t>
  </si>
  <si>
    <t>Ngầm hóa 1,1 kM đường dây trung thế và di dời 2x400kVA</t>
  </si>
  <si>
    <t>09/2020</t>
  </si>
  <si>
    <t>Cty CP XD Minh Xuân</t>
  </si>
  <si>
    <t>Khu nhà ở xã hội  Chương Dương Home</t>
  </si>
  <si>
    <t>Block A1
12 tầng, 197 căn hộ</t>
  </si>
  <si>
    <t>Đường 12, P.Trường Thọ, Q.Thủ Đức,Tp HCM</t>
  </si>
  <si>
    <t>04/2017</t>
  </si>
  <si>
    <t>Block A2
12 tầng, 154 căn hộ</t>
  </si>
  <si>
    <t>Block C2
12 tầng, 154 căn hộ</t>
  </si>
  <si>
    <t xml:space="preserve">Thi công hệ thống điện, điện nhẹ </t>
  </si>
  <si>
    <t>07/2021</t>
  </si>
  <si>
    <t>Khu nhà liền kế Becamec Bình Phước</t>
  </si>
  <si>
    <t>KCN Becacmec Đồng Xoài</t>
  </si>
  <si>
    <t xml:space="preserve">Thi công hệ thống điện, điện nhẹ, CTN 24 căn </t>
  </si>
  <si>
    <t>Tòa nhà văn phòng Becamec Bình Phước</t>
  </si>
  <si>
    <t>Thi công hệ thống điện, điện nhẹ + Hệ thống cấp thoát nước, ĐHKK</t>
  </si>
  <si>
    <t xml:space="preserve">Khu khám bểnh BV Bạc Liêu </t>
  </si>
  <si>
    <t>4 tầng, 2000m2</t>
  </si>
  <si>
    <t>11/2020</t>
  </si>
  <si>
    <t xml:space="preserve">Căn hộ cao cấp Empire city </t>
  </si>
  <si>
    <t>Quận 2, Tp. HCM</t>
  </si>
  <si>
    <t>09/2021</t>
  </si>
  <si>
    <t>Central control</t>
  </si>
  <si>
    <t>Gateway Thảo Điện, Block C2</t>
  </si>
  <si>
    <t>2 Hầm + 21 tầng, 72 căn hộ</t>
  </si>
  <si>
    <t>Nhân công thi công Hệ thống điện, điện nhẹ, báo cháy</t>
  </si>
  <si>
    <t>Thảo Điện Invertent</t>
  </si>
  <si>
    <t>Cty Searifico</t>
  </si>
  <si>
    <t>Nhà máy chế biện thực phẩm GAP</t>
  </si>
  <si>
    <t>Hệ thống động lực ,chiếu sáng &amp; TBA 1*2000kVA</t>
  </si>
  <si>
    <t>03/2021</t>
  </si>
  <si>
    <t>GAP</t>
  </si>
  <si>
    <t>92 Căn biệt thự Aqua city Biên Hòa, Đồng Nai</t>
  </si>
  <si>
    <t>Phần thô 92 căn BT</t>
  </si>
  <si>
    <t>Biên Hòa, Đồng Nai</t>
  </si>
  <si>
    <t>Hệ thống Điện, CTN</t>
  </si>
  <si>
    <t>12/2021</t>
  </si>
  <si>
    <t>TBA 2000kVA NM Rồng Á Châu</t>
  </si>
  <si>
    <t>2000kVA</t>
  </si>
  <si>
    <t>Rồng Á Châu</t>
  </si>
  <si>
    <t>TỔNG CỘNG</t>
  </si>
  <si>
    <t>THANG ĐIỂM ĐÁNH GIÁ</t>
  </si>
  <si>
    <t>Nội dung</t>
  </si>
  <si>
    <t>Trả lời</t>
  </si>
  <si>
    <t>Điểm</t>
  </si>
  <si>
    <t>Năng lực về Quản lý điều hành - Bộ máy tổ chức</t>
  </si>
  <si>
    <t>I</t>
  </si>
  <si>
    <t>Hệ thống quản lý chất lượng</t>
  </si>
  <si>
    <t>Nhà thầu có thiết lập kế hoạch quản lý đảm bảo chất lượng dự án (PQP - Project Quality Plan)?
(cung cấp tài liệu về kế hoạch quản lý đảm bảo chất lượng dự án, mục tiêu và nhiệm vụ của việc đảm bảo chất lượng)</t>
  </si>
  <si>
    <t>Có= 1 điểm
Không= 0 điểm
Không áp dụng= không đánh giá</t>
  </si>
  <si>
    <t>Nhà thầu có phân công người chịu trách nhiệm để đảm bảo kế hoạch quản lý đảm bảo chất lượng dự án được thực hiện một cách đầy đủ và xuyên suốt?
(cung cấp sơ đồ tổ chức)</t>
  </si>
  <si>
    <t>Cung cấp sơ đồ tổ chức công trường điển hình
(cung cấp danh sách nhân sự cho các vị trí quản lý dự án và chỉ huy trưởng công trường - kèm hồ sơ năng lực của các nhân sự này)</t>
  </si>
  <si>
    <t>Nhà thầu có giấy chứng nhận, nhận xét của chủ đầu tư, … cho các dự án đã hoàn thành?
(cung cấp tài liệu chứng minh)</t>
  </si>
  <si>
    <t>II</t>
  </si>
  <si>
    <t>Quy trình thi công</t>
  </si>
  <si>
    <t>Nhà thầu có thiết lập hệ thống quy trình thi công?
(cung cấp tài liệu chứng minh)</t>
  </si>
  <si>
    <t>Nhà thầu có thực hiện huấn luyện nội bộ để đảm bảo nhân viên nắm rõ hệ thống quy trình thi công?
(cung cấp tài liệu chứng minh)</t>
  </si>
  <si>
    <t>III</t>
  </si>
  <si>
    <t>Kiểm soát vật tư</t>
  </si>
  <si>
    <t>Nhà thầu có chắc chắn các vật tư sẽ không được sử dụng nếu chưa được kiểm tra và xác nhận thoả mãn các yêu cầu khi trình duyệt?
(cung cấp quy trình kiểm soát vật tư)</t>
  </si>
  <si>
    <t>Năng lực về Quản lý điều hành - Bộ máy ATLĐ</t>
  </si>
  <si>
    <t>Số lượng giám sát phụ trách an toàn được đào tạo và cấp chứng chỉ?
(cung cấp tài liệu chứng minh)</t>
  </si>
  <si>
    <t>&gt; 6 người= 3 điểm
6 người &gt;= và &gt;= 4 người= 2 điểm
4 người &gt; và &gt;=1 người= 1 điểm
không có người nào= 0 điểm</t>
  </si>
  <si>
    <t>Nhà thầu có thực hiện huấn luyện nội bộ về An toàn lao động?
(cung cấp tài liệu chứng minh)</t>
  </si>
  <si>
    <t>Nhà thầu có chương trình khuyến khích công nhân và giám sát tuân thủ an toàn lao động?
(cung cấp tài liệu chứng minh)</t>
  </si>
  <si>
    <t>Nhà thầu có chính sách, điều lệ và quy định về an toàn lao động nội bộ?
(cung cấp tài liệu chứng minh)</t>
  </si>
  <si>
    <t>Nhà thầu có phân công người chịu trách nhiệm chính về an toàn lao động?
(cung cấp sơ đồ tổ chức)</t>
  </si>
  <si>
    <t>Số lượng tai nạn lao động có gây thiệt hại về người trong 02 năm gần đây?</t>
  </si>
  <si>
    <t>Có= 0 điểm
Không= 1 điểm</t>
  </si>
  <si>
    <t>Số lượng tai nạn lao động không gây thiệt hại về người trong 02 năm gần đây?
(cung cấp thông tin bao gồm: tổng số tai nạn; trường hợp cấp cứu; ngày công mất; nguyên nhân và loại tai nạn; vị trí của tai nạn - bộ phận nào của người bị tai nạn?)</t>
  </si>
  <si>
    <t>C</t>
  </si>
  <si>
    <t>Năng lực về khả năng huy động công nhân</t>
  </si>
  <si>
    <t>Số lượng nhân sự thuộc khối văn phòng đạt trình độ đại học</t>
  </si>
  <si>
    <t>&gt;10= 2 điểm
10&gt;= và &gt;= 5 = 1 điểm
&lt; 5= 0 điểm</t>
  </si>
  <si>
    <t>Số lượng nhân sự thuộc khối công trường đạt trình độ đại học</t>
  </si>
  <si>
    <t>Số lượng nhân sự thuộc khối công trường đạt trình độ cao đẳng, trung cấp, công nhân kỹ thuật, Cán bộ ATLĐ</t>
  </si>
  <si>
    <t>&gt;100= 2 điểm
100&gt;= và &gt;= 50 = 1 điểm
&lt; 50= 0 điểm</t>
  </si>
  <si>
    <t>Số lượng có thể huy động thêm</t>
  </si>
  <si>
    <t>&gt;= 75%= 4 điểm
75%&gt; và &gt;= 50% = 3 điểm
50%&gt; và &gt;= 25% = 2 điểm
&lt; 25%= 1 điểm</t>
  </si>
  <si>
    <t>D</t>
  </si>
  <si>
    <t>Năng lực về tài chánh</t>
  </si>
  <si>
    <t>Giá trị cùa 01 hợp đồng lớn nhất đã thực hiện?</t>
  </si>
  <si>
    <t>&gt;= 10 tỷ= 5 điểm
10 tỷ&gt; và &gt;= 5 tỷ= 4 điểm
5 tỷ&gt; và &gt;= 2 tỷ= 3 điểm
&lt; 2 tỷ= 0 điểm</t>
  </si>
  <si>
    <t>Số lượng dự án tối đa thi công cùng lúc?</t>
  </si>
  <si>
    <t>&gt;= 5 dự án= 5 điểm
&lt;= 4 dự án= 4 điểm
&lt;= 3 dự án= 3 điểm
= 1 dự án= 0 điểm</t>
  </si>
  <si>
    <t>Kiểm tra thủ công</t>
  </si>
  <si>
    <t>Giá trị hợp đồng (cộng dồn) lớn nhất có thể thực hiện cùng lúc?</t>
  </si>
  <si>
    <t>&gt;= 20 tỷ= 5 điểm
20 tỷ&gt; và &gt;= 15 tỷ= 4 điểm
15 tỷ&gt; và &gt;=10 tỷ= 3 điểm
&lt; 10 tỷ= 0 điểm</t>
  </si>
  <si>
    <t>E</t>
  </si>
  <si>
    <t>Năng lực về vật tư thiết bị, kho bãi, xưởng gia công</t>
  </si>
  <si>
    <t>CTC đã đến thăm văn phòng làm việc?</t>
  </si>
  <si>
    <t>CTC đã đến tham quan kho bãi, xưởng gia công?</t>
  </si>
  <si>
    <t>Tình trạng sở hữu các máy móc thiết bị chính hiện đang trang bị trong xưởng sản xuất?</t>
  </si>
  <si>
    <t>&gt;= 90%= 2 điểm
90%&gt; và &gt;= 60% = 1 điểm
&lt; 60%= 0 điểm</t>
  </si>
  <si>
    <t>Tình trạng sở hữu các máy móc thiết bị chính phục vụ thi công?
(cung cấp danh sách các máy móc thiết bị chính)</t>
  </si>
  <si>
    <t>Nhà thầu có trang bị phương tiện vận chuyển vật tư?
(cung cấp tài liệu chứng minh)</t>
  </si>
  <si>
    <t>Nhà thầu có trang bị hệ thống các dụng cụ đo kiểm?
(cung cấp tài liệu chứng minh)</t>
  </si>
  <si>
    <t>Các dụng cụ đo kiểm trên có được kiểm định và kiểm định lại theo định kỳ?
(cung cấp tài liệu chứng minh)</t>
  </si>
  <si>
    <t>Tổng cộng</t>
  </si>
  <si>
    <t>Đánh giá theo lý thuyết</t>
  </si>
  <si>
    <t>&gt;= 47 = 10 điểm
47&gt; và &gt;= 44 = 9 điểm
44&gt; và &gt;=40 = 8 điểm
40&gt; và &gt;=30 = 7 điểm
&lt; 30 = 6 điểm</t>
  </si>
  <si>
    <t>ó</t>
  </si>
  <si>
    <t>Đánh giá năng lực thực tế</t>
  </si>
  <si>
    <t>Đánh giá tổng hợp</t>
  </si>
  <si>
    <t xml:space="preserve">
1/ Chung cư Tân Hương (2015) 8,551,270,289 đ
2/ Nhà máy gạo Quốc Tế Gia (2017) 7.791.700.000 đ.
3/ Nhà máy thuốc lá Khánh Hội (2018) 6.589.000.000đ
4/ Chung cư Chương Dương Home (2017~2021) 24.454.335.000 đ
5/ Công trình Sài Gòn Royal (2017~2019): 23.840.600.000 đ
6/ Tòa nhà VP BEcamec Bình Phước &amp; 24 căn liền kế KCN Becamec Bình Phước (2020~2021) : 16.400.000.000đ</t>
  </si>
  <si>
    <t xml:space="preserve">TBA 1600KVA </t>
  </si>
  <si>
    <t>Khách sạn
Tropican</t>
  </si>
  <si>
    <t>Hồ Tràm, BRVT</t>
  </si>
  <si>
    <t>Nova Hồ Tràm</t>
  </si>
  <si>
    <t>SLP Xuyên Á</t>
  </si>
  <si>
    <t>Đức Hòa
Long An</t>
  </si>
  <si>
    <t>SLP 
Xuyên Á</t>
  </si>
  <si>
    <t>09/2022</t>
  </si>
  <si>
    <t>04/2022</t>
  </si>
  <si>
    <t>05/2022</t>
  </si>
  <si>
    <t>07/2022</t>
  </si>
  <si>
    <t>TBA 1250kVA Thanh Long Bay</t>
  </si>
  <si>
    <t>Bình Thuận</t>
  </si>
  <si>
    <t>1250kVA</t>
  </si>
  <si>
    <t>Nam Group</t>
  </si>
  <si>
    <t>TBA 1000kVA Thanh Long Bay</t>
  </si>
  <si>
    <t>1000kVA</t>
  </si>
  <si>
    <t>TBA 560kVA Tân Thái Thịnh</t>
  </si>
  <si>
    <t>560kVA</t>
  </si>
  <si>
    <t>Long Hậu</t>
  </si>
  <si>
    <t>04/2023</t>
  </si>
  <si>
    <t>07/2023</t>
  </si>
  <si>
    <t>11/2023</t>
  </si>
  <si>
    <t>02/2024</t>
  </si>
  <si>
    <t>Tân Thái Thịnh</t>
  </si>
  <si>
    <t>Khu nhà ở xã hội  Chương Dương Home Land</t>
  </si>
  <si>
    <t>Thi công hệ thống điện, điện nhẹ, CTN</t>
  </si>
  <si>
    <t>Thực hiện 0%</t>
  </si>
  <si>
    <t>Ngày cập nhật: 08.2024</t>
  </si>
  <si>
    <t>Nhà máy Zhaowen</t>
  </si>
  <si>
    <t>08/2024</t>
  </si>
  <si>
    <t>- Nhân công Hệ thống điện, điện nhẹ</t>
  </si>
</sst>
</file>

<file path=xl/styles.xml><?xml version="1.0" encoding="utf-8"?>
<styleSheet xmlns="http://schemas.openxmlformats.org/spreadsheetml/2006/main" xmlns:mc="http://schemas.openxmlformats.org/markup-compatibility/2006" xmlns:x14ac="http://schemas.microsoft.com/office/spreadsheetml/2009/9/ac" mc:Ignorable="x14ac">
  <numFmts count="78">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 &quot;$&quot;_-;_-* #,##0\ &quot;$&quot;\-;_-* &quot;-&quot;\ &quot;$&quot;_-;_-@_-"/>
    <numFmt numFmtId="170" formatCode="_-&quot;ñ&quot;* #,##0_-;\-&quot;ñ&quot;* #,##0_-;_-&quot;ñ&quot;* &quot;-&quot;_-;_-@_-"/>
    <numFmt numFmtId="171" formatCode="_ * #,##0.00_ ;_ * \-#,##0.00_ ;_ * &quot;-&quot;??_ ;_ @_ "/>
    <numFmt numFmtId="172" formatCode="_-* #,##0\ &quot;$&quot;_-;\-* #,##0\ &quot;$&quot;_-;_-* &quot;-&quot;\ &quot;$&quot;_-;_-@_-"/>
    <numFmt numFmtId="173" formatCode="_(&quot;$&quot;\ * #,##0_);_(&quot;$&quot;\ * \(#,##0\);_(&quot;$&quot;\ * &quot;-&quot;_);_(@_)"/>
    <numFmt numFmtId="174" formatCode="_-&quot;$&quot;* #,##0_-;\-&quot;$&quot;* #,##0_-;_-&quot;$&quot;* &quot;-&quot;_-;_-@_-"/>
    <numFmt numFmtId="175" formatCode="&quot;¥&quot;#,##0;&quot;¥&quot;&quot;¥&quot;&quot;¥&quot;&quot;¥&quot;&quot;¥&quot;&quot;¥&quot;&quot;¥&quot;&quot;¥&quot;&quot;¥&quot;&quot;¥&quot;&quot;¥&quot;&quot;¥&quot;&quot;¥&quot;&quot;¥&quot;\-#,##0"/>
    <numFmt numFmtId="176" formatCode="_-* #,##0\ &quot;F&quot;_-;\-* #,##0\ &quot;F&quot;_-;_-* &quot;-&quot;\ &quot;F&quot;_-;_-@_-"/>
    <numFmt numFmtId="177" formatCode="&quot;SFr.&quot;\ #,##0.00;&quot;SFr.&quot;\ \-#,##0.00"/>
    <numFmt numFmtId="178" formatCode="_-* #,##0\ _V_N_D_-;\-* #,##0\ _V_N_D_-;_-* &quot;-&quot;\ _V_N_D_-;_-@_-"/>
    <numFmt numFmtId="179" formatCode="&quot;¥&quot;#,##0.00;[Red]&quot;¥&quot;&quot;¥&quot;&quot;¥&quot;&quot;¥&quot;&quot;¥&quot;&quot;¥&quot;\-#,##0.00"/>
    <numFmt numFmtId="180" formatCode="_(* #,##0.00_);_(* &quot;¥&quot;&quot;¥&quot;&quot;¥&quot;\(#,##0.00&quot;¥&quot;&quot;¥&quot;&quot;¥&quot;\);_(* &quot;-&quot;??_);_(@_)"/>
    <numFmt numFmtId="181" formatCode="_-* #,##0.00\ _F_-;\-* #,##0.00\ _F_-;_-* &quot;-&quot;??\ _F_-;_-@_-"/>
    <numFmt numFmtId="182" formatCode="#,##0.00\ &quot;F&quot;;[Red]\-#,##0.00\ &quot;F&quot;"/>
    <numFmt numFmtId="183" formatCode="_(* #,##0_);_(* &quot;¥&quot;&quot;¥&quot;&quot;¥&quot;\(#,##0&quot;¥&quot;&quot;¥&quot;&quot;¥&quot;\);_(* &quot;-&quot;_);_(@_)"/>
    <numFmt numFmtId="184" formatCode="_-* #,##0.00\ _$_-;_-* #,##0.00\ _$\-;_-* &quot;-&quot;??\ _$_-;_-@_-"/>
    <numFmt numFmtId="185" formatCode="&quot;¥&quot;#,##0.00;[Red]&quot;¥&quot;&quot;¥&quot;\-#,##0.00"/>
    <numFmt numFmtId="186" formatCode="_-* #,##0.00\ _k_r_._-;\-* #,##0.00\ _k_r_._-;_-* &quot;-&quot;??\ _k_r_._-;_-@_-"/>
    <numFmt numFmtId="187" formatCode="_ * #,##0_ ;_ * \-#,##0_ ;_ * &quot;-&quot;??_ ;_ @_ "/>
    <numFmt numFmtId="188" formatCode="&quot;SFr.&quot;\ #,##0.00;[Red]&quot;SFr.&quot;\ \-#,##0.00"/>
    <numFmt numFmtId="189" formatCode="&quot;¥&quot;###,0&quot;.&quot;00;[Red]&quot;¥&quot;&quot;¥&quot;&quot;¥&quot;&quot;¥&quot;&quot;¥&quot;&quot;¥&quot;&quot;¥&quot;&quot;¥&quot;&quot;¥&quot;&quot;¥&quot;&quot;¥&quot;&quot;¥&quot;&quot;¥&quot;&quot;¥&quot;\-###,0&quot;.&quot;00"/>
    <numFmt numFmtId="190" formatCode="_ * #,##0_ ;_ * \-#,##0_ ;_ * &quot;-&quot;_ ;_ @_ "/>
    <numFmt numFmtId="191" formatCode="_-* #,##0&quot;$&quot;_-;_-* #,##0&quot;$&quot;\-;_-* &quot;-&quot;&quot;$&quot;_-;_-@_-"/>
    <numFmt numFmtId="192" formatCode="_ &quot;¥&quot;* ###,0&quot;.&quot;00_ ;_ &quot;¥&quot;* &quot;¥&quot;&quot;¥&quot;&quot;¥&quot;&quot;¥&quot;&quot;¥&quot;&quot;¥&quot;&quot;¥&quot;&quot;¥&quot;&quot;¥&quot;&quot;¥&quot;&quot;¥&quot;&quot;¥&quot;\-###,0&quot;.&quot;00_ ;_ &quot;¥&quot;* &quot;-&quot;??_ ;_ @_ "/>
    <numFmt numFmtId="193" formatCode="_-* #,##0\ _ñ_-;\-* #,##0\ _ñ_-;_-* &quot;-&quot;\ _ñ_-;_-@_-"/>
    <numFmt numFmtId="194" formatCode="_-* #,##0\ _F_-;\-* #,##0\ _F_-;_-* &quot;-&quot;\ _F_-;_-@_-"/>
    <numFmt numFmtId="195" formatCode="_-* #,##0\ &quot;ñ&quot;_-;\-* #,##0\ &quot;ñ&quot;_-;_-* &quot;-&quot;\ &quot;ñ&quot;_-;_-@_-"/>
    <numFmt numFmtId="196" formatCode="_(&quot;$&quot;* #,##0.00000000000000000_);_(&quot;$&quot;* \(#,##0.00000000000000000\);_(&quot;$&quot;* &quot;-&quot;??_);_(@_)"/>
    <numFmt numFmtId="197" formatCode="#,##0.00\ \ "/>
    <numFmt numFmtId="198" formatCode="_-* #,##0.00\ _ñ_-;\-* #,##0.00\ _ñ_-;_-* &quot;-&quot;??\ _ñ_-;_-@_-"/>
    <numFmt numFmtId="199" formatCode="_-* ###,0&quot;.&quot;00_-;\-* ###,0&quot;.&quot;00_-;_-* &quot;-&quot;??_-;_-@_-"/>
    <numFmt numFmtId="200" formatCode="_-* #,##0.00\ _V_N_D_-;\-* #,##0.00\ _V_N_D_-;_-* &quot;-&quot;??\ _V_N_D_-;_-@_-"/>
    <numFmt numFmtId="201" formatCode="_ * #,##0_ ;_ * &quot;¥&quot;&quot;¥&quot;&quot;¥&quot;&quot;¥&quot;&quot;¥&quot;&quot;¥&quot;&quot;¥&quot;&quot;¥&quot;&quot;¥&quot;&quot;¥&quot;&quot;¥&quot;&quot;¥&quot;\-#,##0_ ;_ * &quot;-&quot;_ ;_ @_ "/>
    <numFmt numFmtId="202" formatCode="_ &quot;¥&quot;* #,##0_ ;_ &quot;¥&quot;* \-#,##0_ ;_ &quot;¥&quot;* &quot;-&quot;_ ;_ @_ "/>
    <numFmt numFmtId="203" formatCode="_-* #,##0\ _V_N_Ñ_-;_-* #,##0\ _V_N_Ñ\-;_-* &quot;-&quot;\ _V_N_Ñ_-;_-@_-"/>
    <numFmt numFmtId="204" formatCode="&quot;¥&quot;#,##0;&quot;¥&quot;&quot;¥&quot;&quot;¥&quot;&quot;¥&quot;&quot;¥&quot;&quot;¥&quot;&quot;¥&quot;\-#,##0"/>
    <numFmt numFmtId="205" formatCode="_-* #,##0.00_$_-;_-* #,##0.00_$\-;_-* &quot;-&quot;??_$_-;_-@_-"/>
    <numFmt numFmtId="206" formatCode="_-* #,##0.00\ &quot;F&quot;_-;\-* #,##0.00\ &quot;F&quot;_-;_-* &quot;-&quot;??\ &quot;F&quot;_-;_-@_-"/>
    <numFmt numFmtId="207" formatCode="&quot;¥&quot;#,##0;[Red]&quot;¥&quot;&quot;¥&quot;\-#,##0"/>
    <numFmt numFmtId="208" formatCode="_-* #,##0_$_-;_-* #,##0_$\-;_-* &quot;-&quot;_$_-;_-@_-"/>
    <numFmt numFmtId="209" formatCode="_ * #,##0_)&quot;$&quot;_ ;_ * \(#,##0\)&quot;$&quot;_ ;_ * &quot;-&quot;_)&quot;$&quot;_ ;_ @_ "/>
    <numFmt numFmtId="210" formatCode="#."/>
    <numFmt numFmtId="211" formatCode="&quot;¥&quot;#,##0;[Red]&quot;¥&quot;&quot;¥&quot;&quot;¥&quot;&quot;¥&quot;&quot;¥&quot;&quot;¥&quot;&quot;¥&quot;&quot;¥&quot;&quot;¥&quot;&quot;¥&quot;&quot;¥&quot;&quot;¥&quot;&quot;¥&quot;&quot;¥&quot;\-#,##0"/>
    <numFmt numFmtId="212" formatCode="0.00_)"/>
    <numFmt numFmtId="213" formatCode="_-&quot;$&quot;* #,##0.00_-;\-&quot;$&quot;* #,##0.00_-;_-&quot;$&quot;* &quot;-&quot;??_-;_-@_-"/>
    <numFmt numFmtId="214" formatCode="_-* #,##0.00\ _V_N_Ñ_-;_-* #,##0.00\ _V_N_Ñ\-;_-* &quot;-&quot;??\ _V_N_Ñ_-;_-@_-"/>
    <numFmt numFmtId="215" formatCode="_-* #,##0\ _$_-;_-* #,##0\ _$\-;_-* &quot;-&quot;\ _$_-;_-@_-"/>
    <numFmt numFmtId="216" formatCode="_-* #,##0\ _$_-;\-* #,##0\ _$_-;_-* &quot;-&quot;\ _$_-;_-@_-"/>
    <numFmt numFmtId="217" formatCode="_ &quot;SFr.&quot;\ * #,##0_ ;_ &quot;SFr.&quot;\ * \-#,##0_ ;_ &quot;SFr.&quot;\ * &quot;-&quot;_ ;_ @_ "/>
    <numFmt numFmtId="218" formatCode="_-* #,##0_-;&quot;¥&quot;\!\-* #,##0_-;_-* &quot;-&quot;_-;_-@_-"/>
    <numFmt numFmtId="219" formatCode="&quot;¥&quot;###,0&quot;.&quot;00;&quot;¥&quot;&quot;¥&quot;&quot;¥&quot;&quot;¥&quot;&quot;¥&quot;&quot;¥&quot;&quot;¥&quot;&quot;¥&quot;&quot;¥&quot;&quot;¥&quot;&quot;¥&quot;&quot;¥&quot;&quot;¥&quot;&quot;¥&quot;\-###,0&quot;.&quot;00"/>
    <numFmt numFmtId="220" formatCode="&quot;$&quot;#,##0\ ;\(&quot;$&quot;#,##0\)"/>
    <numFmt numFmtId="221" formatCode="_(&quot;$&quot;* #,##0.0000000000000000_);_(&quot;$&quot;* \(#,##0.0000000000000000\);_(&quot;$&quot;* &quot;-&quot;??_);_(@_)"/>
    <numFmt numFmtId="222" formatCode="&quot;$&quot;###,0&quot;.&quot;00_);[Red]\(&quot;$&quot;###,0&quot;.&quot;00\)"/>
    <numFmt numFmtId="223" formatCode="_ &quot;¥&quot;* #,##0_ ;_ &quot;¥&quot;* &quot;¥&quot;&quot;¥&quot;&quot;¥&quot;&quot;¥&quot;&quot;¥&quot;&quot;¥&quot;&quot;¥&quot;&quot;¥&quot;&quot;¥&quot;&quot;¥&quot;&quot;¥&quot;&quot;¥&quot;&quot;¥&quot;\-#,##0_ ;_ &quot;¥&quot;* &quot;-&quot;_ ;_ @_ "/>
    <numFmt numFmtId="224" formatCode="_ &quot;¥&quot;* #,##0.00_ ;_ &quot;¥&quot;* \-#,##0.00_ ;_ &quot;¥&quot;* &quot;-&quot;??_ ;_ @_ "/>
    <numFmt numFmtId="225" formatCode="_(&quot;$&quot;* #,##0.000000000000000_);_(&quot;$&quot;* \(#,##0.000000000000000\);_(&quot;$&quot;* &quot;-&quot;??_);_(@_)"/>
    <numFmt numFmtId="226" formatCode="_ * ###,0&quot;.&quot;00_ ;_ * &quot;¥&quot;&quot;¥&quot;&quot;¥&quot;&quot;¥&quot;&quot;¥&quot;&quot;¥&quot;&quot;¥&quot;&quot;¥&quot;&quot;¥&quot;&quot;¥&quot;&quot;¥&quot;&quot;¥&quot;\-###,0&quot;.&quot;00_ ;_ * &quot;-&quot;??_ ;_ @_ "/>
    <numFmt numFmtId="227" formatCode="_(&quot;$&quot;* #,##0.0000000000000000000_);_(&quot;$&quot;* \(#,##0.0000000000000000000\);_(&quot;$&quot;* &quot;-&quot;??_);_(@_)"/>
    <numFmt numFmtId="228" formatCode="#,##0.0;[Red]#,##0.0"/>
    <numFmt numFmtId="229" formatCode="_ &quot;¥&quot;* #,##0_ ;_ &quot;¥&quot;* &quot;¥&quot;&quot;¥&quot;&quot;¥&quot;&quot;¥&quot;&quot;¥&quot;&quot;¥&quot;&quot;¥&quot;&quot;¥&quot;&quot;¥&quot;&quot;¥&quot;&quot;¥&quot;&quot;¥&quot;&quot;¥&quot;&quot;¥&quot;\-#,##0_ ;_ &quot;¥&quot;* &quot;-&quot;_ ;_ @_ "/>
    <numFmt numFmtId="230" formatCode="_ * #,##0_)_$_ ;_ * \(#,##0\)_$_ ;_ * &quot;-&quot;_)_$_ ;_ @_ "/>
    <numFmt numFmtId="231" formatCode="_(&quot;$&quot;* #,##0.000000000000000000_);_(&quot;$&quot;* \(#,##0.000000000000000000\);_(&quot;$&quot;* &quot;-&quot;??_);_(@_)"/>
    <numFmt numFmtId="232" formatCode="_-&quot;$&quot;* ###,0&quot;.&quot;00_-;\-&quot;$&quot;* ###,0&quot;.&quot;00_-;_-&quot;$&quot;* &quot;-&quot;??_-;_-@_-"/>
    <numFmt numFmtId="233" formatCode="#,##0\ &quot;$&quot;_);[Red]\(#,##0\ &quot;$&quot;\)"/>
    <numFmt numFmtId="234" formatCode="#,##0.00\ \ \ "/>
    <numFmt numFmtId="235" formatCode="#,##0.00\ "/>
    <numFmt numFmtId="236" formatCode="0\ \ \ \ "/>
    <numFmt numFmtId="237" formatCode="_(* #,##0_);_(* \(#,##0\);_(* &quot;-&quot;??_);_(@_)"/>
    <numFmt numFmtId="238" formatCode="_-* #,##0.0_-;\-* #,##0.0_-;_-* &quot;-&quot;??_-;_-@_-"/>
    <numFmt numFmtId="239" formatCode="0.00_);\(0.00\)"/>
  </numFmts>
  <fonts count="86">
    <font>
      <sz val="10"/>
      <name val="Arial"/>
      <charset val="134"/>
    </font>
    <font>
      <sz val="8"/>
      <name val="Times New Roman"/>
      <charset val="134"/>
    </font>
    <font>
      <sz val="10"/>
      <name val="Times New Roman"/>
      <charset val="134"/>
    </font>
    <font>
      <sz val="12"/>
      <name val="Times New Roman"/>
      <charset val="134"/>
    </font>
    <font>
      <sz val="18"/>
      <name val="Times New Roman"/>
      <charset val="134"/>
    </font>
    <font>
      <b/>
      <sz val="11"/>
      <name val="Times New Roman"/>
      <charset val="134"/>
    </font>
    <font>
      <b/>
      <sz val="8"/>
      <name val="Times New Roman"/>
      <charset val="134"/>
    </font>
    <font>
      <b/>
      <sz val="12"/>
      <name val="Times New Roman"/>
      <charset val="134"/>
    </font>
    <font>
      <sz val="10"/>
      <color indexed="8"/>
      <name val="Times New Roman"/>
      <charset val="134"/>
    </font>
    <font>
      <sz val="11"/>
      <color indexed="8"/>
      <name val="Times New Roman"/>
      <charset val="134"/>
    </font>
    <font>
      <b/>
      <sz val="11"/>
      <color indexed="8"/>
      <name val="Times New Roman"/>
      <charset val="134"/>
    </font>
    <font>
      <sz val="12"/>
      <name val="Wingdings 2"/>
      <charset val="2"/>
    </font>
    <font>
      <sz val="9"/>
      <color indexed="8"/>
      <name val="Times New Roman"/>
      <charset val="134"/>
    </font>
    <font>
      <sz val="9"/>
      <name val="Times New Roman"/>
      <charset val="134"/>
    </font>
    <font>
      <b/>
      <sz val="10"/>
      <name val="Times New Roman"/>
      <charset val="134"/>
    </font>
    <font>
      <sz val="11"/>
      <name val="Times New Roman"/>
      <charset val="134"/>
    </font>
    <font>
      <b/>
      <sz val="18"/>
      <color indexed="8"/>
      <name val="Times New Roman"/>
      <charset val="134"/>
    </font>
    <font>
      <b/>
      <sz val="12"/>
      <color indexed="8"/>
      <name val="Times New Roman"/>
      <charset val="134"/>
    </font>
    <font>
      <b/>
      <sz val="9"/>
      <name val="Times New Roman"/>
      <charset val="134"/>
    </font>
    <font>
      <u/>
      <sz val="10"/>
      <color indexed="8"/>
      <name val="Times New Roman"/>
      <charset val="134"/>
    </font>
    <font>
      <b/>
      <sz val="10"/>
      <color indexed="8"/>
      <name val="Times New Roman"/>
      <charset val="134"/>
    </font>
    <font>
      <b/>
      <sz val="18"/>
      <name val="Times New Roman"/>
      <charset val="134"/>
    </font>
    <font>
      <u/>
      <sz val="10"/>
      <color theme="10"/>
      <name val="Arial"/>
      <charset val="134"/>
    </font>
    <font>
      <sz val="10"/>
      <name val="VNI-Times"/>
      <charset val="134"/>
    </font>
    <font>
      <sz val="10"/>
      <name val="Helv"/>
      <charset val="134"/>
    </font>
    <font>
      <sz val="12"/>
      <name val="¹UAAA¼"/>
      <charset val="134"/>
    </font>
    <font>
      <sz val="11"/>
      <name val="–¾’©"/>
      <charset val="134"/>
    </font>
    <font>
      <sz val="11"/>
      <color theme="1"/>
      <name val="Calibri"/>
      <charset val="134"/>
      <scheme val="minor"/>
    </font>
    <font>
      <sz val="12"/>
      <name val="VNI-Times"/>
      <charset val="134"/>
    </font>
    <font>
      <sz val="13"/>
      <name val=".VnTime"/>
      <charset val="134"/>
    </font>
    <font>
      <sz val="10"/>
      <name val="Geneva"/>
      <charset val="134"/>
    </font>
    <font>
      <sz val="10"/>
      <name val="Tms Rmn"/>
      <charset val="134"/>
    </font>
    <font>
      <sz val="12"/>
      <name val="뼻뮝"/>
      <charset val="129"/>
    </font>
    <font>
      <sz val="12"/>
      <name val="???"/>
      <charset val="134"/>
    </font>
    <font>
      <sz val="11"/>
      <name val="ＭＳ Ｐゴシック"/>
      <charset val="128"/>
    </font>
    <font>
      <sz val="11"/>
      <name val="?? ?????"/>
      <charset val="134"/>
    </font>
    <font>
      <b/>
      <sz val="12"/>
      <name val="VN-NTime"/>
      <charset val="134"/>
    </font>
    <font>
      <sz val="11"/>
      <name val="µ¸¿ò"/>
      <charset val="134"/>
    </font>
    <font>
      <sz val="12"/>
      <name val="Courier"/>
      <charset val="134"/>
    </font>
    <font>
      <sz val="10"/>
      <name val=".VnArial"/>
      <charset val="134"/>
    </font>
    <font>
      <sz val="12"/>
      <name val="바탕체"/>
      <charset val="134"/>
    </font>
    <font>
      <b/>
      <sz val="12"/>
      <name val="Arial"/>
      <charset val="134"/>
    </font>
    <font>
      <sz val="12"/>
      <name val="????"/>
      <charset val="134"/>
    </font>
    <font>
      <sz val="14"/>
      <name val="뼻뮝"/>
      <charset val="129"/>
    </font>
    <font>
      <sz val="10"/>
      <color indexed="8"/>
      <name val="MS Sans Serif"/>
      <charset val="134"/>
    </font>
    <font>
      <b/>
      <sz val="11"/>
      <name val="Helv"/>
      <charset val="134"/>
    </font>
    <font>
      <b/>
      <i/>
      <sz val="16"/>
      <name val="Helv"/>
      <charset val="134"/>
    </font>
    <font>
      <sz val="12"/>
      <name val="Arial"/>
      <charset val="134"/>
    </font>
    <font>
      <sz val="16"/>
      <name val="AngsanaUPC"/>
      <charset val="134"/>
    </font>
    <font>
      <sz val="10"/>
      <name val="VNtimes new roman"/>
      <charset val="134"/>
    </font>
    <font>
      <sz val="12"/>
      <name val="¹ÙÅÁÃ¼"/>
      <charset val="134"/>
    </font>
    <font>
      <sz val="12"/>
      <name val="|??¢¥¢¬¨Ï"/>
      <charset val="134"/>
    </font>
    <font>
      <b/>
      <sz val="1"/>
      <color indexed="8"/>
      <name val="Courier"/>
      <charset val="134"/>
    </font>
    <font>
      <sz val="12"/>
      <name val="VNI-Palatin"/>
      <charset val="134"/>
    </font>
    <font>
      <sz val="10"/>
      <color indexed="8"/>
      <name val="Arial"/>
      <charset val="134"/>
    </font>
    <font>
      <sz val="10"/>
      <name val="Arial"/>
      <charset val="163"/>
    </font>
    <font>
      <sz val="10"/>
      <name val="MS Sans Serif"/>
      <charset val="134"/>
    </font>
    <font>
      <sz val="11"/>
      <name val="lr oSVbN"/>
      <charset val="134"/>
    </font>
    <font>
      <sz val="8"/>
      <name val="Arial"/>
      <charset val="134"/>
    </font>
    <font>
      <sz val="9"/>
      <name val="Arial"/>
      <charset val="134"/>
    </font>
    <font>
      <sz val="10"/>
      <name val="Symbol"/>
      <charset val="2"/>
    </font>
    <font>
      <u/>
      <sz val="11"/>
      <color indexed="36"/>
      <name val="lr oSVbN"/>
      <charset val="134"/>
    </font>
    <font>
      <sz val="7"/>
      <name val="Small Fonts"/>
      <charset val="134"/>
    </font>
    <font>
      <sz val="10"/>
      <name val="VNI-Centur"/>
      <charset val="134"/>
    </font>
    <font>
      <sz val="11"/>
      <name val="돋움"/>
      <charset val="134"/>
    </font>
    <font>
      <sz val="12"/>
      <name val=".VnTime"/>
      <charset val="134"/>
    </font>
    <font>
      <sz val="10"/>
      <name val="명조"/>
      <charset val="134"/>
    </font>
    <font>
      <sz val="1"/>
      <color indexed="8"/>
      <name val="Courier"/>
      <charset val="134"/>
    </font>
    <font>
      <u/>
      <sz val="11"/>
      <color indexed="12"/>
      <name val="lr oSVbN"/>
      <charset val="134"/>
    </font>
    <font>
      <sz val="12"/>
      <color indexed="8"/>
      <name val="¹ÙÅÁÃ¼"/>
      <charset val="134"/>
    </font>
    <font>
      <sz val="12"/>
      <name val="Tms Rmn"/>
      <charset val="134"/>
    </font>
    <font>
      <b/>
      <sz val="10"/>
      <name val="Helv"/>
      <charset val="134"/>
    </font>
    <font>
      <sz val="10"/>
      <name val="VNI-Aptima"/>
      <charset val="134"/>
    </font>
    <font>
      <sz val="9"/>
      <name val="VNI-Aptima"/>
      <charset val="134"/>
    </font>
    <font>
      <b/>
      <sz val="12"/>
      <name val="Helv"/>
      <charset val="134"/>
    </font>
    <font>
      <sz val="10"/>
      <name val=" "/>
      <charset val="134"/>
    </font>
    <font>
      <sz val="10"/>
      <name val="VNI-Helve-Condense"/>
      <charset val="134"/>
    </font>
    <font>
      <sz val="11"/>
      <name val="VNI-Times"/>
      <charset val="134"/>
    </font>
    <font>
      <sz val="10"/>
      <name val="VNI-Univer"/>
      <charset val="134"/>
    </font>
    <font>
      <sz val="10"/>
      <name val="Arial"/>
      <charset val="134"/>
    </font>
    <font>
      <sz val="11"/>
      <name val="Times New Roman"/>
      <family val="1"/>
    </font>
    <font>
      <b/>
      <sz val="11"/>
      <name val="Times New Roman"/>
      <family val="1"/>
    </font>
    <font>
      <sz val="10"/>
      <name val="Times New Roman"/>
      <family val="1"/>
    </font>
    <font>
      <sz val="11"/>
      <color rgb="FFFF0000"/>
      <name val="Times New Roman"/>
      <family val="1"/>
    </font>
    <font>
      <b/>
      <sz val="11"/>
      <color rgb="FFFF0000"/>
      <name val="Times New Roman"/>
      <family val="1"/>
    </font>
    <font>
      <b/>
      <sz val="12"/>
      <color indexed="8"/>
      <name val="Times New Roman"/>
      <family val="1"/>
    </font>
  </fonts>
  <fills count="14">
    <fill>
      <patternFill patternType="none"/>
    </fill>
    <fill>
      <patternFill patternType="gray125"/>
    </fill>
    <fill>
      <patternFill patternType="solid">
        <fgColor theme="9" tint="0.79989013336588644"/>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89013336588644"/>
        <bgColor indexed="64"/>
      </patternFill>
    </fill>
    <fill>
      <patternFill patternType="solid">
        <fgColor rgb="FF92D050"/>
        <bgColor indexed="64"/>
      </patternFill>
    </fill>
    <fill>
      <patternFill patternType="solid">
        <fgColor indexed="9"/>
        <bgColor indexed="64"/>
      </patternFill>
    </fill>
    <fill>
      <patternFill patternType="solid">
        <fgColor theme="6" tint="0.39988402966399123"/>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8" tint="0.59999389629810485"/>
        <bgColor indexed="64"/>
      </patternFill>
    </fill>
    <fill>
      <patternFill patternType="solid">
        <fgColor indexed="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hair">
        <color auto="1"/>
      </top>
      <bottom style="hair">
        <color auto="1"/>
      </bottom>
      <diagonal/>
    </border>
    <border>
      <left/>
      <right/>
      <top/>
      <bottom style="medium">
        <color auto="1"/>
      </bottom>
      <diagonal/>
    </border>
    <border>
      <left/>
      <right/>
      <top/>
      <bottom style="hair">
        <color auto="1"/>
      </bottom>
      <diagonal/>
    </border>
    <border>
      <left style="thin">
        <color auto="1"/>
      </left>
      <right style="thin">
        <color auto="1"/>
      </right>
      <top style="dashed">
        <color auto="1"/>
      </top>
      <bottom style="dashed">
        <color auto="1"/>
      </bottom>
      <diagonal/>
    </border>
    <border>
      <left/>
      <right/>
      <top style="medium">
        <color auto="1"/>
      </top>
      <bottom style="medium">
        <color auto="1"/>
      </bottom>
      <diagonal/>
    </border>
  </borders>
  <cellStyleXfs count="677">
    <xf numFmtId="0" fontId="0" fillId="0" borderId="0"/>
    <xf numFmtId="166" fontId="23" fillId="0" borderId="0" applyFont="0" applyFill="0" applyBorder="0" applyAlignment="0" applyProtection="0"/>
    <xf numFmtId="168" fontId="79" fillId="0" borderId="0" applyFont="0" applyFill="0" applyBorder="0" applyAlignment="0" applyProtection="0"/>
    <xf numFmtId="178" fontId="23" fillId="0" borderId="0" applyFont="0" applyFill="0" applyBorder="0" applyAlignment="0" applyProtection="0"/>
    <xf numFmtId="0" fontId="25" fillId="0" borderId="0" applyFont="0" applyFill="0" applyBorder="0" applyAlignment="0" applyProtection="0"/>
    <xf numFmtId="41" fontId="23" fillId="0" borderId="0" applyFont="0" applyFill="0" applyBorder="0" applyAlignment="0" applyProtection="0"/>
    <xf numFmtId="0" fontId="22" fillId="0" borderId="0" applyNumberFormat="0" applyFill="0" applyBorder="0" applyAlignment="0" applyProtection="0"/>
    <xf numFmtId="176" fontId="28" fillId="0" borderId="0" applyFont="0" applyFill="0" applyBorder="0" applyAlignment="0" applyProtection="0"/>
    <xf numFmtId="169" fontId="23" fillId="0" borderId="0" applyFont="0" applyFill="0" applyBorder="0" applyAlignment="0" applyProtection="0"/>
    <xf numFmtId="176" fontId="23" fillId="0" borderId="0" applyFont="0" applyFill="0" applyBorder="0" applyAlignment="0" applyProtection="0"/>
    <xf numFmtId="177" fontId="28" fillId="0" borderId="0" applyFont="0" applyFill="0" applyBorder="0" applyAlignment="0" applyProtection="0"/>
    <xf numFmtId="176" fontId="23" fillId="0" borderId="0" applyFont="0" applyFill="0" applyBorder="0" applyAlignment="0" applyProtection="0"/>
    <xf numFmtId="191" fontId="23" fillId="0" borderId="0" applyFont="0" applyFill="0" applyBorder="0" applyAlignment="0" applyProtection="0"/>
    <xf numFmtId="0" fontId="33" fillId="0" borderId="0" applyFont="0" applyFill="0" applyBorder="0" applyAlignment="0" applyProtection="0"/>
    <xf numFmtId="185" fontId="34" fillId="0" borderId="0" applyFont="0" applyFill="0" applyBorder="0" applyAlignment="0" applyProtection="0"/>
    <xf numFmtId="182" fontId="29" fillId="0" borderId="8">
      <alignment horizontal="right" vertical="center"/>
    </xf>
    <xf numFmtId="41" fontId="23" fillId="0" borderId="0" applyFont="0" applyFill="0" applyBorder="0" applyAlignment="0" applyProtection="0"/>
    <xf numFmtId="194" fontId="23" fillId="0" borderId="0" applyFont="0" applyFill="0" applyBorder="0" applyAlignment="0" applyProtection="0"/>
    <xf numFmtId="174" fontId="28" fillId="0" borderId="0" applyFont="0" applyFill="0" applyBorder="0" applyAlignment="0" applyProtection="0"/>
    <xf numFmtId="182" fontId="29" fillId="0" borderId="8">
      <alignment horizontal="right" vertical="center"/>
    </xf>
    <xf numFmtId="182" fontId="29" fillId="0" borderId="8">
      <alignment horizontal="right" vertical="center"/>
    </xf>
    <xf numFmtId="182" fontId="29" fillId="0" borderId="8">
      <alignment horizontal="right" vertical="center"/>
    </xf>
    <xf numFmtId="181" fontId="23" fillId="0" borderId="0" applyFont="0" applyFill="0" applyBorder="0" applyAlignment="0" applyProtection="0"/>
    <xf numFmtId="165" fontId="23" fillId="0" borderId="0" applyFont="0" applyFill="0" applyBorder="0" applyAlignment="0" applyProtection="0"/>
    <xf numFmtId="169" fontId="23" fillId="0" borderId="0" applyFont="0" applyFill="0" applyBorder="0" applyAlignment="0" applyProtection="0"/>
    <xf numFmtId="179" fontId="79" fillId="0" borderId="0" applyFont="0" applyFill="0" applyBorder="0" applyAlignment="0" applyProtection="0"/>
    <xf numFmtId="191" fontId="23" fillId="0" borderId="0" applyFont="0" applyFill="0" applyBorder="0" applyAlignment="0" applyProtection="0"/>
    <xf numFmtId="195" fontId="23" fillId="0" borderId="0" applyFont="0" applyFill="0" applyBorder="0" applyAlignment="0" applyProtection="0"/>
    <xf numFmtId="0" fontId="37" fillId="0" borderId="0"/>
    <xf numFmtId="182" fontId="29" fillId="0" borderId="8">
      <alignment horizontal="right" vertical="center"/>
    </xf>
    <xf numFmtId="184" fontId="23" fillId="0" borderId="0" applyFont="0" applyFill="0" applyBorder="0" applyAlignment="0" applyProtection="0"/>
    <xf numFmtId="178" fontId="23" fillId="0" borderId="0" applyFont="0" applyFill="0" applyBorder="0" applyAlignment="0" applyProtection="0"/>
    <xf numFmtId="174" fontId="28" fillId="0" borderId="0" applyFont="0" applyFill="0" applyBorder="0" applyAlignment="0" applyProtection="0"/>
    <xf numFmtId="200" fontId="23" fillId="0" borderId="0" applyFont="0" applyFill="0" applyBorder="0" applyAlignment="0" applyProtection="0"/>
    <xf numFmtId="176" fontId="28" fillId="0" borderId="0" applyFont="0" applyFill="0" applyBorder="0" applyAlignment="0" applyProtection="0"/>
    <xf numFmtId="164" fontId="38" fillId="0" borderId="0" applyFont="0" applyFill="0" applyBorder="0" applyAlignment="0" applyProtection="0"/>
    <xf numFmtId="199" fontId="79" fillId="0" borderId="0" applyFont="0" applyFill="0" applyBorder="0" applyAlignment="0" applyProtection="0"/>
    <xf numFmtId="0" fontId="31" fillId="0" borderId="0"/>
    <xf numFmtId="174" fontId="28" fillId="0" borderId="0" applyFont="0" applyFill="0" applyBorder="0" applyAlignment="0" applyProtection="0"/>
    <xf numFmtId="0" fontId="24" fillId="0" borderId="0"/>
    <xf numFmtId="171" fontId="39" fillId="0" borderId="0" applyFont="0" applyFill="0" applyBorder="0" applyAlignment="0" applyProtection="0"/>
    <xf numFmtId="192" fontId="79" fillId="0" borderId="0" applyFill="0" applyBorder="0" applyAlignment="0"/>
    <xf numFmtId="0" fontId="26" fillId="0" borderId="0"/>
    <xf numFmtId="168" fontId="23" fillId="0" borderId="0" applyFont="0" applyFill="0" applyBorder="0" applyAlignment="0" applyProtection="0"/>
    <xf numFmtId="205"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90" fontId="40" fillId="0" borderId="0" applyFont="0" applyFill="0" applyBorder="0" applyAlignment="0" applyProtection="0"/>
    <xf numFmtId="170" fontId="28" fillId="0" borderId="0" applyFont="0" applyFill="0" applyBorder="0" applyAlignment="0" applyProtection="0"/>
    <xf numFmtId="41" fontId="42" fillId="0" borderId="0" applyFont="0" applyFill="0" applyBorder="0" applyAlignment="0" applyProtection="0"/>
    <xf numFmtId="207" fontId="79" fillId="0" borderId="0" applyFont="0" applyFill="0" applyBorder="0" applyAlignment="0" applyProtection="0"/>
    <xf numFmtId="200" fontId="23" fillId="0" borderId="0" applyFont="0" applyFill="0" applyBorder="0" applyAlignment="0" applyProtection="0"/>
    <xf numFmtId="4" fontId="24" fillId="0" borderId="0" applyFont="0" applyFill="0" applyBorder="0" applyAlignment="0" applyProtection="0"/>
    <xf numFmtId="182" fontId="29" fillId="0" borderId="8">
      <alignment horizontal="right" vertical="center"/>
    </xf>
    <xf numFmtId="3" fontId="23" fillId="0" borderId="18">
      <alignment horizontal="right" wrapText="1"/>
    </xf>
    <xf numFmtId="176" fontId="28" fillId="0" borderId="0" applyFont="0" applyFill="0" applyBorder="0" applyAlignment="0" applyProtection="0"/>
    <xf numFmtId="209" fontId="44" fillId="0" borderId="0" applyFont="0" applyFill="0" applyBorder="0" applyAlignment="0" applyProtection="0"/>
    <xf numFmtId="174" fontId="28" fillId="0" borderId="0" applyFont="0" applyFill="0" applyBorder="0" applyAlignment="0" applyProtection="0"/>
    <xf numFmtId="167" fontId="39" fillId="0" borderId="0" applyFont="0" applyFill="0" applyBorder="0" applyAlignment="0" applyProtection="0"/>
    <xf numFmtId="43" fontId="28" fillId="0" borderId="0" applyFont="0" applyFill="0" applyBorder="0" applyAlignment="0" applyProtection="0"/>
    <xf numFmtId="43" fontId="23" fillId="0" borderId="0" applyFont="0" applyFill="0" applyBorder="0" applyAlignment="0" applyProtection="0"/>
    <xf numFmtId="212" fontId="46" fillId="0" borderId="0"/>
    <xf numFmtId="43" fontId="42" fillId="0" borderId="0" applyFont="0" applyFill="0" applyBorder="0" applyAlignment="0" applyProtection="0"/>
    <xf numFmtId="41" fontId="28" fillId="0" borderId="0" applyFont="0" applyFill="0" applyBorder="0" applyAlignment="0" applyProtection="0"/>
    <xf numFmtId="184" fontId="23" fillId="0" borderId="0" applyFont="0" applyFill="0" applyBorder="0" applyAlignment="0" applyProtection="0"/>
    <xf numFmtId="174" fontId="28" fillId="0" borderId="0" applyFont="0" applyFill="0" applyBorder="0" applyAlignment="0" applyProtection="0"/>
    <xf numFmtId="0" fontId="31" fillId="0" borderId="0"/>
    <xf numFmtId="165" fontId="23" fillId="0" borderId="0" applyFont="0" applyFill="0" applyBorder="0" applyAlignment="0" applyProtection="0"/>
    <xf numFmtId="43" fontId="23" fillId="0" borderId="0" applyFont="0" applyFill="0" applyBorder="0" applyAlignment="0" applyProtection="0"/>
    <xf numFmtId="182" fontId="29" fillId="0" borderId="8">
      <alignment horizontal="right" vertical="center"/>
    </xf>
    <xf numFmtId="43" fontId="28" fillId="0" borderId="0" applyFont="0" applyFill="0" applyBorder="0" applyAlignment="0" applyProtection="0"/>
    <xf numFmtId="0" fontId="31" fillId="0" borderId="0"/>
    <xf numFmtId="165" fontId="38" fillId="0" borderId="0" applyFont="0" applyFill="0" applyBorder="0" applyAlignment="0" applyProtection="0"/>
    <xf numFmtId="168" fontId="23" fillId="0" borderId="0" applyFont="0" applyFill="0" applyBorder="0" applyAlignment="0" applyProtection="0"/>
    <xf numFmtId="190" fontId="23" fillId="0" borderId="0" applyFont="0" applyFill="0" applyBorder="0" applyAlignment="0" applyProtection="0"/>
    <xf numFmtId="197" fontId="23" fillId="0" borderId="8">
      <alignment horizontal="right" vertical="center"/>
    </xf>
    <xf numFmtId="166" fontId="23" fillId="0" borderId="0" applyFont="0" applyFill="0" applyBorder="0" applyAlignment="0" applyProtection="0"/>
    <xf numFmtId="179" fontId="79" fillId="0" borderId="0" applyFont="0" applyFill="0" applyBorder="0" applyAlignment="0" applyProtection="0"/>
    <xf numFmtId="0" fontId="79" fillId="0" borderId="0" applyNumberFormat="0" applyFill="0" applyBorder="0" applyAlignment="0" applyProtection="0"/>
    <xf numFmtId="182" fontId="29" fillId="0" borderId="8">
      <alignment horizontal="right" vertical="center"/>
    </xf>
    <xf numFmtId="207" fontId="79" fillId="0" borderId="0" applyFont="0" applyFill="0" applyBorder="0" applyAlignment="0" applyProtection="0"/>
    <xf numFmtId="182" fontId="29" fillId="0" borderId="8">
      <alignment horizontal="right" vertical="center"/>
    </xf>
    <xf numFmtId="173" fontId="23" fillId="0" borderId="0" applyFont="0" applyFill="0" applyBorder="0" applyAlignment="0" applyProtection="0"/>
    <xf numFmtId="179" fontId="79" fillId="0" borderId="0" applyFont="0" applyFill="0" applyBorder="0" applyAlignment="0" applyProtection="0"/>
    <xf numFmtId="0" fontId="40" fillId="0" borderId="0"/>
    <xf numFmtId="165" fontId="23" fillId="0" borderId="0" applyFont="0" applyFill="0" applyBorder="0" applyAlignment="0" applyProtection="0"/>
    <xf numFmtId="168" fontId="23" fillId="0" borderId="0" applyFont="0" applyFill="0" applyBorder="0" applyAlignment="0" applyProtection="0"/>
    <xf numFmtId="0" fontId="79" fillId="0" borderId="0" applyNumberFormat="0" applyFill="0" applyBorder="0" applyAlignment="0" applyProtection="0"/>
    <xf numFmtId="0" fontId="49" fillId="0" borderId="0"/>
    <xf numFmtId="168" fontId="79" fillId="0" borderId="0" applyFont="0" applyFill="0" applyBorder="0" applyAlignment="0" applyProtection="0"/>
    <xf numFmtId="182" fontId="29" fillId="0" borderId="8">
      <alignment horizontal="right" vertical="center"/>
    </xf>
    <xf numFmtId="190" fontId="39" fillId="0" borderId="0" applyFont="0" applyFill="0" applyBorder="0" applyAlignment="0" applyProtection="0"/>
    <xf numFmtId="0" fontId="79" fillId="0" borderId="0" applyFont="0" applyFill="0" applyBorder="0" applyAlignment="0" applyProtection="0"/>
    <xf numFmtId="181" fontId="79" fillId="0" borderId="0" applyFont="0" applyFill="0" applyBorder="0" applyAlignment="0" applyProtection="0"/>
    <xf numFmtId="171" fontId="50" fillId="0" borderId="0" applyFont="0" applyFill="0" applyBorder="0" applyAlignment="0" applyProtection="0"/>
    <xf numFmtId="0" fontId="79" fillId="0" borderId="0" applyFont="0" applyFill="0" applyBorder="0" applyAlignment="0" applyProtection="0"/>
    <xf numFmtId="0" fontId="51" fillId="0" borderId="0"/>
    <xf numFmtId="0" fontId="79" fillId="0" borderId="0" applyNumberFormat="0" applyFill="0" applyBorder="0" applyAlignment="0" applyProtection="0"/>
    <xf numFmtId="168" fontId="23" fillId="0" borderId="0" applyFont="0" applyFill="0" applyBorder="0" applyAlignment="0" applyProtection="0"/>
    <xf numFmtId="0" fontId="79" fillId="0" borderId="0" applyNumberFormat="0" applyFill="0" applyBorder="0" applyAlignment="0" applyProtection="0"/>
    <xf numFmtId="170" fontId="28" fillId="0" borderId="0" applyFont="0" applyFill="0" applyBorder="0" applyAlignment="0" applyProtection="0"/>
    <xf numFmtId="178" fontId="23" fillId="0" borderId="0" applyFont="0" applyFill="0" applyBorder="0" applyAlignment="0" applyProtection="0"/>
    <xf numFmtId="0" fontId="23" fillId="0" borderId="0" applyFont="0" applyFill="0" applyBorder="0" applyAlignment="0" applyProtection="0"/>
    <xf numFmtId="176" fontId="28" fillId="0" borderId="0" applyFont="0" applyFill="0" applyBorder="0" applyAlignment="0" applyProtection="0"/>
    <xf numFmtId="211" fontId="79" fillId="0" borderId="0" applyFill="0" applyBorder="0" applyAlignment="0"/>
    <xf numFmtId="0" fontId="53" fillId="0" borderId="0"/>
    <xf numFmtId="14" fontId="54" fillId="0" borderId="0" applyFill="0" applyBorder="0" applyAlignment="0"/>
    <xf numFmtId="165" fontId="23" fillId="0" borderId="0" applyFont="0" applyFill="0" applyBorder="0" applyAlignment="0" applyProtection="0"/>
    <xf numFmtId="172" fontId="23" fillId="0" borderId="0" applyFont="0" applyFill="0" applyBorder="0" applyAlignment="0" applyProtection="0"/>
    <xf numFmtId="165" fontId="23" fillId="0" borderId="0" applyFont="0" applyFill="0" applyBorder="0" applyAlignment="0" applyProtection="0"/>
    <xf numFmtId="191" fontId="23" fillId="0" borderId="0" applyFont="0" applyFill="0" applyBorder="0" applyAlignment="0" applyProtection="0"/>
    <xf numFmtId="166" fontId="23" fillId="0" borderId="0" applyFont="0" applyFill="0" applyBorder="0" applyAlignment="0" applyProtection="0"/>
    <xf numFmtId="0" fontId="55" fillId="0" borderId="0"/>
    <xf numFmtId="0" fontId="24" fillId="0" borderId="0"/>
    <xf numFmtId="165" fontId="23" fillId="0" borderId="0" applyFont="0" applyFill="0" applyBorder="0" applyAlignment="0" applyProtection="0"/>
    <xf numFmtId="184" fontId="23" fillId="0" borderId="0" applyFont="0" applyFill="0" applyBorder="0" applyAlignment="0" applyProtection="0"/>
    <xf numFmtId="0" fontId="56" fillId="0" borderId="0"/>
    <xf numFmtId="0" fontId="56" fillId="0" borderId="0"/>
    <xf numFmtId="178" fontId="23" fillId="0" borderId="0" applyFont="0" applyFill="0" applyBorder="0" applyAlignment="0" applyProtection="0"/>
    <xf numFmtId="194" fontId="28" fillId="0" borderId="0" applyFont="0" applyFill="0" applyBorder="0" applyAlignment="0" applyProtection="0"/>
    <xf numFmtId="165" fontId="23" fillId="0" borderId="0" applyFont="0" applyFill="0" applyBorder="0" applyAlignment="0" applyProtection="0"/>
    <xf numFmtId="0" fontId="45" fillId="0" borderId="19"/>
    <xf numFmtId="0" fontId="24" fillId="0" borderId="0"/>
    <xf numFmtId="182" fontId="29" fillId="0" borderId="8">
      <alignment horizontal="right" vertical="center"/>
    </xf>
    <xf numFmtId="0" fontId="24" fillId="0" borderId="0"/>
    <xf numFmtId="206" fontId="23" fillId="0" borderId="0" applyFont="0" applyFill="0" applyBorder="0" applyAlignment="0" applyProtection="0"/>
    <xf numFmtId="165" fontId="23" fillId="0" borderId="0" applyFont="0" applyFill="0" applyBorder="0" applyAlignment="0" applyProtection="0"/>
    <xf numFmtId="173" fontId="23" fillId="0" borderId="0" applyFont="0" applyFill="0" applyBorder="0" applyAlignment="0" applyProtection="0"/>
    <xf numFmtId="0" fontId="31" fillId="0" borderId="0"/>
    <xf numFmtId="0" fontId="23" fillId="0" borderId="0"/>
    <xf numFmtId="165" fontId="23" fillId="0" borderId="0" applyFont="0" applyFill="0" applyBorder="0" applyAlignment="0" applyProtection="0"/>
    <xf numFmtId="190" fontId="23" fillId="0" borderId="0" applyFont="0" applyFill="0" applyBorder="0" applyAlignment="0" applyProtection="0"/>
    <xf numFmtId="178" fontId="23" fillId="0" borderId="0" applyFont="0" applyFill="0" applyBorder="0" applyAlignment="0" applyProtection="0"/>
    <xf numFmtId="174" fontId="28" fillId="0" borderId="0" applyFont="0" applyFill="0" applyBorder="0" applyAlignment="0" applyProtection="0"/>
    <xf numFmtId="194" fontId="23" fillId="0" borderId="0" applyFont="0" applyFill="0" applyBorder="0" applyAlignment="0" applyProtection="0"/>
    <xf numFmtId="201" fontId="79" fillId="0" borderId="0" applyFill="0" applyBorder="0" applyAlignment="0"/>
    <xf numFmtId="204" fontId="79" fillId="0" borderId="0" applyFont="0" applyFill="0" applyBorder="0" applyAlignment="0" applyProtection="0"/>
    <xf numFmtId="193" fontId="23" fillId="0" borderId="0" applyFont="0" applyFill="0" applyBorder="0" applyAlignment="0" applyProtection="0"/>
    <xf numFmtId="213" fontId="59" fillId="0" borderId="0" applyFont="0" applyFill="0" applyBorder="0" applyAlignment="0" applyProtection="0"/>
    <xf numFmtId="197" fontId="23" fillId="0" borderId="8">
      <alignment horizontal="right" vertical="center"/>
    </xf>
    <xf numFmtId="43" fontId="23" fillId="0" borderId="0" applyFont="0" applyFill="0" applyBorder="0" applyAlignment="0" applyProtection="0"/>
    <xf numFmtId="43" fontId="23" fillId="0" borderId="0" applyFont="0" applyFill="0" applyBorder="0" applyAlignment="0" applyProtection="0"/>
    <xf numFmtId="171" fontId="23" fillId="0" borderId="0" applyFont="0" applyFill="0" applyBorder="0" applyAlignment="0" applyProtection="0"/>
    <xf numFmtId="190" fontId="33" fillId="0" borderId="0" applyFont="0" applyFill="0" applyBorder="0" applyAlignment="0" applyProtection="0"/>
    <xf numFmtId="176" fontId="23" fillId="0" borderId="0" applyFont="0" applyFill="0" applyBorder="0" applyAlignment="0" applyProtection="0"/>
    <xf numFmtId="200" fontId="23" fillId="0" borderId="0" applyFont="0" applyFill="0" applyBorder="0" applyAlignment="0" applyProtection="0"/>
    <xf numFmtId="181" fontId="23" fillId="0" borderId="0" applyFont="0" applyFill="0" applyBorder="0" applyAlignment="0" applyProtection="0"/>
    <xf numFmtId="0" fontId="79" fillId="0" borderId="0" applyFont="0" applyFill="0" applyBorder="0" applyAlignment="0" applyProtection="0"/>
    <xf numFmtId="195" fontId="23" fillId="0" borderId="0" applyFont="0" applyFill="0" applyBorder="0" applyAlignment="0" applyProtection="0"/>
    <xf numFmtId="0" fontId="40" fillId="0" borderId="0" applyFont="0" applyFill="0" applyBorder="0" applyAlignment="0" applyProtection="0"/>
    <xf numFmtId="0" fontId="25" fillId="0" borderId="0" applyFont="0" applyFill="0" applyBorder="0" applyAlignment="0" applyProtection="0"/>
    <xf numFmtId="200" fontId="23" fillId="0" borderId="0" applyFont="0" applyFill="0" applyBorder="0" applyAlignment="0" applyProtection="0"/>
    <xf numFmtId="205" fontId="23" fillId="0" borderId="0" applyFont="0" applyFill="0" applyBorder="0" applyAlignment="0" applyProtection="0"/>
    <xf numFmtId="214" fontId="23" fillId="0" borderId="0" applyFont="0" applyFill="0" applyBorder="0" applyAlignment="0" applyProtection="0"/>
    <xf numFmtId="200" fontId="23" fillId="0" borderId="0" applyFont="0" applyFill="0" applyBorder="0" applyAlignment="0" applyProtection="0"/>
    <xf numFmtId="0" fontId="32" fillId="0" borderId="0"/>
    <xf numFmtId="201" fontId="79" fillId="0" borderId="0" applyFill="0" applyBorder="0" applyAlignment="0"/>
    <xf numFmtId="171" fontId="23" fillId="0" borderId="0" applyFont="0" applyFill="0" applyBorder="0" applyAlignment="0" applyProtection="0"/>
    <xf numFmtId="215" fontId="23" fillId="0" borderId="0" applyFont="0" applyFill="0" applyBorder="0" applyAlignment="0" applyProtection="0"/>
    <xf numFmtId="0" fontId="23" fillId="0" borderId="0" applyFont="0" applyFill="0" applyBorder="0" applyAlignment="0" applyProtection="0"/>
    <xf numFmtId="165" fontId="23" fillId="0" borderId="0" applyFont="0" applyFill="0" applyBorder="0" applyAlignment="0" applyProtection="0"/>
    <xf numFmtId="168" fontId="23" fillId="0" borderId="0" applyFont="0" applyFill="0" applyBorder="0" applyAlignment="0" applyProtection="0"/>
    <xf numFmtId="208" fontId="23" fillId="0" borderId="0" applyFont="0" applyFill="0" applyBorder="0" applyAlignment="0" applyProtection="0"/>
    <xf numFmtId="184" fontId="23" fillId="0" borderId="0" applyFont="0" applyFill="0" applyBorder="0" applyAlignment="0" applyProtection="0"/>
    <xf numFmtId="181" fontId="23" fillId="0" borderId="0" applyFont="0" applyFill="0" applyBorder="0" applyAlignment="0" applyProtection="0"/>
    <xf numFmtId="188" fontId="79" fillId="0" borderId="0" applyFont="0" applyFill="0" applyBorder="0" applyAlignment="0" applyProtection="0"/>
    <xf numFmtId="181" fontId="23" fillId="0" borderId="0" applyFont="0" applyFill="0" applyBorder="0" applyAlignment="0" applyProtection="0"/>
    <xf numFmtId="184" fontId="23" fillId="0" borderId="0" applyFont="0" applyFill="0" applyBorder="0" applyAlignment="0" applyProtection="0"/>
    <xf numFmtId="43" fontId="23" fillId="0" borderId="0" applyFont="0" applyFill="0" applyBorder="0" applyAlignment="0" applyProtection="0"/>
    <xf numFmtId="190"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82" fontId="29" fillId="0" borderId="8">
      <alignment horizontal="right" vertical="center"/>
    </xf>
    <xf numFmtId="194" fontId="23" fillId="0" borderId="0" applyFont="0" applyFill="0" applyBorder="0" applyAlignment="0" applyProtection="0"/>
    <xf numFmtId="182" fontId="29" fillId="0" borderId="8">
      <alignment horizontal="right" vertical="center"/>
    </xf>
    <xf numFmtId="181" fontId="23" fillId="0" borderId="0" applyFont="0" applyFill="0" applyBorder="0" applyAlignment="0" applyProtection="0"/>
    <xf numFmtId="43" fontId="23" fillId="0" borderId="0" applyFont="0" applyFill="0" applyBorder="0" applyAlignment="0" applyProtection="0"/>
    <xf numFmtId="171" fontId="23" fillId="0" borderId="0" applyFont="0" applyFill="0" applyBorder="0" applyAlignment="0" applyProtection="0"/>
    <xf numFmtId="181" fontId="23" fillId="0" borderId="0" applyFont="0" applyFill="0" applyBorder="0" applyAlignment="0" applyProtection="0"/>
    <xf numFmtId="200" fontId="23" fillId="0" borderId="0" applyFont="0" applyFill="0" applyBorder="0" applyAlignment="0" applyProtection="0"/>
    <xf numFmtId="0" fontId="35" fillId="0" borderId="0"/>
    <xf numFmtId="191" fontId="23" fillId="0" borderId="0" applyFont="0" applyFill="0" applyBorder="0" applyAlignment="0" applyProtection="0"/>
    <xf numFmtId="200" fontId="23" fillId="0" borderId="0" applyFont="0" applyFill="0" applyBorder="0" applyAlignment="0" applyProtection="0"/>
    <xf numFmtId="197" fontId="23" fillId="0" borderId="8">
      <alignment horizontal="right" vertical="center"/>
    </xf>
    <xf numFmtId="181" fontId="23" fillId="0" borderId="0" applyFont="0" applyFill="0" applyBorder="0" applyAlignment="0" applyProtection="0"/>
    <xf numFmtId="43" fontId="28" fillId="0" borderId="0" applyFont="0" applyFill="0" applyBorder="0" applyAlignment="0" applyProtection="0"/>
    <xf numFmtId="0" fontId="48" fillId="0" borderId="0"/>
    <xf numFmtId="200" fontId="23" fillId="0" borderId="0" applyFont="0" applyFill="0" applyBorder="0" applyAlignment="0" applyProtection="0"/>
    <xf numFmtId="181" fontId="23" fillId="0" borderId="0" applyFont="0" applyFill="0" applyBorder="0" applyAlignment="0" applyProtection="0"/>
    <xf numFmtId="169" fontId="23" fillId="0" borderId="0" applyFont="0" applyFill="0" applyBorder="0" applyAlignment="0" applyProtection="0"/>
    <xf numFmtId="198" fontId="23" fillId="0" borderId="0" applyFont="0" applyFill="0" applyBorder="0" applyAlignment="0" applyProtection="0"/>
    <xf numFmtId="176" fontId="23" fillId="0" borderId="0" applyFont="0" applyFill="0" applyBorder="0" applyAlignment="0" applyProtection="0"/>
    <xf numFmtId="203" fontId="23" fillId="0" borderId="0" applyFont="0" applyFill="0" applyBorder="0" applyAlignment="0" applyProtection="0"/>
    <xf numFmtId="194" fontId="23" fillId="0" borderId="0" applyFont="0" applyFill="0" applyBorder="0" applyAlignment="0" applyProtection="0"/>
    <xf numFmtId="191" fontId="23" fillId="0" borderId="0" applyFont="0" applyFill="0" applyBorder="0" applyAlignment="0" applyProtection="0"/>
    <xf numFmtId="176" fontId="28" fillId="0" borderId="0" applyFont="0" applyFill="0" applyBorder="0" applyAlignment="0" applyProtection="0"/>
    <xf numFmtId="181" fontId="23" fillId="0" borderId="0" applyFont="0" applyFill="0" applyBorder="0" applyAlignment="0" applyProtection="0"/>
    <xf numFmtId="172" fontId="23" fillId="0" borderId="0" applyFont="0" applyFill="0" applyBorder="0" applyAlignment="0" applyProtection="0"/>
    <xf numFmtId="198" fontId="23" fillId="0" borderId="0" applyFont="0" applyFill="0" applyBorder="0" applyAlignment="0" applyProtection="0"/>
    <xf numFmtId="165" fontId="23" fillId="0" borderId="0" applyFont="0" applyFill="0" applyBorder="0" applyAlignment="0" applyProtection="0"/>
    <xf numFmtId="182" fontId="29" fillId="0" borderId="8">
      <alignment horizontal="right" vertical="center"/>
    </xf>
    <xf numFmtId="168" fontId="23" fillId="0" borderId="0" applyFont="0" applyFill="0" applyBorder="0" applyAlignment="0" applyProtection="0"/>
    <xf numFmtId="169" fontId="23" fillId="0" borderId="0" applyFont="0" applyFill="0" applyBorder="0" applyAlignment="0" applyProtection="0"/>
    <xf numFmtId="165" fontId="23" fillId="0" borderId="0" applyFont="0" applyFill="0" applyBorder="0" applyAlignment="0" applyProtection="0"/>
    <xf numFmtId="200" fontId="23" fillId="0" borderId="0" applyFont="0" applyFill="0" applyBorder="0" applyAlignment="0" applyProtection="0"/>
    <xf numFmtId="169" fontId="23" fillId="0" borderId="0" applyFont="0" applyFill="0" applyBorder="0" applyAlignment="0" applyProtection="0"/>
    <xf numFmtId="165" fontId="23" fillId="0" borderId="0" applyFont="0" applyFill="0" applyBorder="0" applyAlignment="0" applyProtection="0"/>
    <xf numFmtId="200" fontId="23" fillId="0" borderId="0" applyFont="0" applyFill="0" applyBorder="0" applyAlignment="0" applyProtection="0"/>
    <xf numFmtId="174" fontId="28" fillId="0" borderId="0" applyFont="0" applyFill="0" applyBorder="0" applyAlignment="0" applyProtection="0"/>
    <xf numFmtId="201" fontId="79" fillId="0" borderId="0" applyFill="0" applyBorder="0" applyAlignment="0"/>
    <xf numFmtId="207" fontId="57" fillId="0" borderId="0" applyFont="0" applyFill="0" applyBorder="0" applyAlignment="0" applyProtection="0"/>
    <xf numFmtId="165" fontId="23" fillId="0" borderId="0" applyFont="0" applyFill="0" applyBorder="0" applyAlignment="0" applyProtection="0"/>
    <xf numFmtId="178" fontId="23" fillId="0" borderId="0" applyFont="0" applyFill="0" applyBorder="0" applyAlignment="0" applyProtection="0"/>
    <xf numFmtId="191" fontId="23" fillId="0" borderId="0" applyFont="0" applyFill="0" applyBorder="0" applyAlignment="0" applyProtection="0"/>
    <xf numFmtId="203" fontId="23" fillId="0" borderId="0" applyFont="0" applyFill="0" applyBorder="0" applyAlignment="0" applyProtection="0"/>
    <xf numFmtId="176" fontId="23" fillId="0" borderId="0" applyFont="0" applyFill="0" applyBorder="0" applyAlignment="0" applyProtection="0"/>
    <xf numFmtId="0" fontId="79" fillId="0" borderId="0"/>
    <xf numFmtId="182" fontId="29" fillId="0" borderId="8">
      <alignment horizontal="right" vertical="center"/>
    </xf>
    <xf numFmtId="180" fontId="30" fillId="0" borderId="0" applyFont="0" applyFill="0" applyBorder="0" applyAlignment="0" applyProtection="0"/>
    <xf numFmtId="173" fontId="23" fillId="0" borderId="0" applyFont="0" applyFill="0" applyBorder="0" applyAlignment="0" applyProtection="0"/>
    <xf numFmtId="194"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82" fontId="29" fillId="0" borderId="8">
      <alignment horizontal="right" vertical="center"/>
    </xf>
    <xf numFmtId="194" fontId="23" fillId="0" borderId="0" applyFont="0" applyFill="0" applyBorder="0" applyAlignment="0" applyProtection="0"/>
    <xf numFmtId="195" fontId="23" fillId="0" borderId="0" applyFont="0" applyFill="0" applyBorder="0" applyAlignment="0" applyProtection="0"/>
    <xf numFmtId="205" fontId="23" fillId="0" borderId="0" applyFont="0" applyFill="0" applyBorder="0" applyAlignment="0" applyProtection="0"/>
    <xf numFmtId="38" fontId="43" fillId="0" borderId="0" applyFont="0" applyFill="0" applyBorder="0" applyAlignment="0" applyProtection="0"/>
    <xf numFmtId="172" fontId="23" fillId="0" borderId="0" applyFont="0" applyFill="0" applyBorder="0" applyAlignment="0" applyProtection="0"/>
    <xf numFmtId="176" fontId="23" fillId="0" borderId="0" applyFont="0" applyFill="0" applyBorder="0" applyAlignment="0" applyProtection="0"/>
    <xf numFmtId="171" fontId="23" fillId="0" borderId="0" applyFont="0" applyFill="0" applyBorder="0" applyAlignment="0" applyProtection="0"/>
    <xf numFmtId="200" fontId="23" fillId="0" borderId="0" applyFont="0" applyFill="0" applyBorder="0" applyAlignment="0" applyProtection="0"/>
    <xf numFmtId="182" fontId="29" fillId="0" borderId="8">
      <alignment horizontal="right" vertical="center"/>
    </xf>
    <xf numFmtId="181" fontId="23" fillId="0" borderId="0" applyFont="0" applyFill="0" applyBorder="0" applyAlignment="0" applyProtection="0"/>
    <xf numFmtId="214" fontId="23" fillId="0" borderId="0" applyFont="0" applyFill="0" applyBorder="0" applyAlignment="0" applyProtection="0"/>
    <xf numFmtId="190" fontId="50" fillId="0" borderId="0" applyFont="0" applyFill="0" applyBorder="0" applyAlignment="0" applyProtection="0"/>
    <xf numFmtId="200" fontId="23" fillId="0" borderId="0" applyFont="0" applyFill="0" applyBorder="0" applyAlignment="0" applyProtection="0"/>
    <xf numFmtId="0" fontId="79" fillId="0" borderId="0" applyFont="0" applyFill="0" applyBorder="0" applyAlignment="0" applyProtection="0"/>
    <xf numFmtId="171" fontId="23" fillId="0" borderId="0" applyFont="0" applyFill="0" applyBorder="0" applyAlignment="0" applyProtection="0"/>
    <xf numFmtId="190" fontId="40" fillId="0" borderId="0" applyFont="0" applyFill="0" applyBorder="0" applyAlignment="0" applyProtection="0"/>
    <xf numFmtId="182" fontId="29" fillId="0" borderId="8">
      <alignment horizontal="right" vertical="center"/>
    </xf>
    <xf numFmtId="0" fontId="23" fillId="0" borderId="0" applyFont="0" applyFill="0" applyBorder="0" applyAlignment="0" applyProtection="0"/>
    <xf numFmtId="181" fontId="23" fillId="0" borderId="0" applyFont="0" applyFill="0" applyBorder="0" applyAlignment="0" applyProtection="0"/>
    <xf numFmtId="173" fontId="23" fillId="0" borderId="0" applyFont="0" applyFill="0" applyBorder="0" applyAlignment="0" applyProtection="0"/>
    <xf numFmtId="191" fontId="23" fillId="0" borderId="0" applyFont="0" applyFill="0" applyBorder="0" applyAlignment="0" applyProtection="0"/>
    <xf numFmtId="181" fontId="23" fillId="0" borderId="0" applyFont="0" applyFill="0" applyBorder="0" applyAlignment="0" applyProtection="0"/>
    <xf numFmtId="198" fontId="23" fillId="0" borderId="0" applyFont="0" applyFill="0" applyBorder="0" applyAlignment="0" applyProtection="0"/>
    <xf numFmtId="181" fontId="23" fillId="0" borderId="0" applyFont="0" applyFill="0" applyBorder="0" applyAlignment="0" applyProtection="0"/>
    <xf numFmtId="184" fontId="23" fillId="0" borderId="0" applyFont="0" applyFill="0" applyBorder="0" applyAlignment="0" applyProtection="0"/>
    <xf numFmtId="191" fontId="23" fillId="0" borderId="0" applyFont="0" applyFill="0" applyBorder="0" applyAlignment="0" applyProtection="0"/>
    <xf numFmtId="200" fontId="23" fillId="0" borderId="0" applyFont="0" applyFill="0" applyBorder="0" applyAlignment="0" applyProtection="0"/>
    <xf numFmtId="168" fontId="23" fillId="0" borderId="0" applyFont="0" applyFill="0" applyBorder="0" applyAlignment="0" applyProtection="0"/>
    <xf numFmtId="168" fontId="23"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181" fontId="23" fillId="0" borderId="0" applyFont="0" applyFill="0" applyBorder="0" applyAlignment="0" applyProtection="0"/>
    <xf numFmtId="190" fontId="50" fillId="0" borderId="0" applyFont="0" applyFill="0" applyBorder="0" applyAlignment="0" applyProtection="0"/>
    <xf numFmtId="181" fontId="23" fillId="0" borderId="0" applyFont="0" applyFill="0" applyBorder="0" applyAlignment="0" applyProtection="0"/>
    <xf numFmtId="43" fontId="59" fillId="0" borderId="0" applyFont="0" applyFill="0" applyBorder="0" applyAlignment="0" applyProtection="0"/>
    <xf numFmtId="181" fontId="23" fillId="0" borderId="0" applyFont="0" applyFill="0" applyBorder="0" applyAlignment="0" applyProtection="0"/>
    <xf numFmtId="173" fontId="23" fillId="0" borderId="0" applyFont="0" applyFill="0" applyBorder="0" applyAlignment="0" applyProtection="0"/>
    <xf numFmtId="0" fontId="41" fillId="0" borderId="9">
      <alignment horizontal="left" vertical="center"/>
    </xf>
    <xf numFmtId="43" fontId="28" fillId="0" borderId="0" applyFont="0" applyFill="0" applyBorder="0" applyAlignment="0" applyProtection="0"/>
    <xf numFmtId="0" fontId="2" fillId="0" borderId="0"/>
    <xf numFmtId="41" fontId="23" fillId="0" borderId="0" applyFont="0" applyFill="0" applyBorder="0" applyAlignment="0" applyProtection="0"/>
    <xf numFmtId="178" fontId="23" fillId="0" borderId="0" applyFont="0" applyFill="0" applyBorder="0" applyAlignment="0" applyProtection="0"/>
    <xf numFmtId="168" fontId="79" fillId="0" borderId="0" applyFont="0" applyFill="0" applyBorder="0" applyAlignment="0" applyProtection="0"/>
    <xf numFmtId="168" fontId="23" fillId="0" borderId="0" applyFont="0" applyFill="0" applyBorder="0" applyAlignment="0" applyProtection="0"/>
    <xf numFmtId="178" fontId="23" fillId="0" borderId="0" applyFont="0" applyFill="0" applyBorder="0" applyAlignment="0" applyProtection="0"/>
    <xf numFmtId="208" fontId="23" fillId="0" borderId="0" applyFont="0" applyFill="0" applyBorder="0" applyAlignment="0" applyProtection="0"/>
    <xf numFmtId="203" fontId="23" fillId="0" borderId="0" applyFont="0" applyFill="0" applyBorder="0" applyAlignment="0" applyProtection="0"/>
    <xf numFmtId="178" fontId="23" fillId="0" borderId="0" applyFont="0" applyFill="0" applyBorder="0" applyAlignment="0" applyProtection="0"/>
    <xf numFmtId="174" fontId="28" fillId="0" borderId="0" applyFont="0" applyFill="0" applyBorder="0" applyAlignment="0" applyProtection="0"/>
    <xf numFmtId="211" fontId="79"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190" fontId="23" fillId="0" borderId="0" applyFont="0" applyFill="0" applyBorder="0" applyAlignment="0" applyProtection="0"/>
    <xf numFmtId="194" fontId="28" fillId="0" borderId="0" applyFont="0" applyFill="0" applyBorder="0" applyAlignment="0" applyProtection="0"/>
    <xf numFmtId="201" fontId="79" fillId="0" borderId="0" applyFill="0" applyBorder="0" applyAlignment="0"/>
    <xf numFmtId="182" fontId="29" fillId="0" borderId="8">
      <alignment horizontal="right" vertical="center"/>
    </xf>
    <xf numFmtId="216" fontId="23" fillId="0" borderId="0" applyFont="0" applyFill="0" applyBorder="0" applyAlignment="0" applyProtection="0"/>
    <xf numFmtId="166" fontId="23" fillId="0" borderId="0" applyFont="0" applyFill="0" applyBorder="0" applyAlignment="0" applyProtection="0"/>
    <xf numFmtId="194" fontId="23" fillId="0" borderId="0" applyFont="0" applyFill="0" applyBorder="0" applyAlignment="0" applyProtection="0"/>
    <xf numFmtId="192" fontId="79" fillId="0" borderId="0" applyFill="0" applyBorder="0" applyAlignment="0"/>
    <xf numFmtId="194" fontId="23" fillId="0" borderId="0" applyFont="0" applyFill="0" applyBorder="0" applyAlignment="0" applyProtection="0"/>
    <xf numFmtId="174" fontId="59" fillId="0" borderId="0" applyFont="0" applyFill="0" applyBorder="0" applyAlignment="0" applyProtection="0"/>
    <xf numFmtId="194" fontId="23" fillId="0" borderId="0" applyFont="0" applyFill="0" applyBorder="0" applyAlignment="0" applyProtection="0"/>
    <xf numFmtId="182" fontId="29" fillId="0" borderId="8">
      <alignment horizontal="right" vertical="center"/>
    </xf>
    <xf numFmtId="215" fontId="23" fillId="0" borderId="0" applyFont="0" applyFill="0" applyBorder="0" applyAlignment="0" applyProtection="0"/>
    <xf numFmtId="172" fontId="23" fillId="0" borderId="0" applyFont="0" applyFill="0" applyBorder="0" applyAlignment="0" applyProtection="0"/>
    <xf numFmtId="215" fontId="23" fillId="0" borderId="0" applyFont="0" applyFill="0" applyBorder="0" applyAlignment="0" applyProtection="0"/>
    <xf numFmtId="219" fontId="79" fillId="0" borderId="0" applyFill="0" applyBorder="0" applyAlignment="0"/>
    <xf numFmtId="166" fontId="23" fillId="0" borderId="0" applyFont="0" applyFill="0" applyBorder="0" applyAlignment="0" applyProtection="0"/>
    <xf numFmtId="194" fontId="23" fillId="0" borderId="0" applyFont="0" applyFill="0" applyBorder="0" applyAlignment="0" applyProtection="0"/>
    <xf numFmtId="181" fontId="23" fillId="0" borderId="0" applyFont="0" applyFill="0" applyBorder="0" applyAlignment="0" applyProtection="0"/>
    <xf numFmtId="192" fontId="79" fillId="0" borderId="0" applyFill="0" applyBorder="0" applyAlignment="0"/>
    <xf numFmtId="41" fontId="23" fillId="0" borderId="0" applyFont="0" applyFill="0" applyBorder="0" applyAlignment="0" applyProtection="0"/>
    <xf numFmtId="178" fontId="23" fillId="0" borderId="0" applyFont="0" applyFill="0" applyBorder="0" applyAlignment="0" applyProtection="0"/>
    <xf numFmtId="194" fontId="23" fillId="0" borderId="0" applyFont="0" applyFill="0" applyBorder="0" applyAlignment="0" applyProtection="0"/>
    <xf numFmtId="0" fontId="65" fillId="0" borderId="0"/>
    <xf numFmtId="178" fontId="23" fillId="0" borderId="0" applyFont="0" applyFill="0" applyBorder="0" applyAlignment="0" applyProtection="0"/>
    <xf numFmtId="168" fontId="79" fillId="0" borderId="0" applyFont="0" applyFill="0" applyBorder="0" applyAlignment="0" applyProtection="0"/>
    <xf numFmtId="178" fontId="23" fillId="0" borderId="0" applyFont="0" applyFill="0" applyBorder="0" applyAlignment="0" applyProtection="0"/>
    <xf numFmtId="220" fontId="79" fillId="0" borderId="0" applyFont="0" applyFill="0" applyBorder="0" applyAlignment="0" applyProtection="0"/>
    <xf numFmtId="178" fontId="23" fillId="0" borderId="0" applyFont="0" applyFill="0" applyBorder="0" applyAlignment="0" applyProtection="0"/>
    <xf numFmtId="194" fontId="23" fillId="0" borderId="0" applyFont="0" applyFill="0" applyBorder="0" applyAlignment="0" applyProtection="0"/>
    <xf numFmtId="187" fontId="79" fillId="0" borderId="8">
      <alignment horizontal="right" vertical="center"/>
    </xf>
    <xf numFmtId="193" fontId="23" fillId="0" borderId="0" applyFont="0" applyFill="0" applyBorder="0" applyAlignment="0" applyProtection="0"/>
    <xf numFmtId="176" fontId="28" fillId="0" borderId="0" applyFont="0" applyFill="0" applyBorder="0" applyAlignment="0" applyProtection="0"/>
    <xf numFmtId="178" fontId="23" fillId="0" borderId="0" applyFont="0" applyFill="0" applyBorder="0" applyAlignment="0" applyProtection="0"/>
    <xf numFmtId="165" fontId="23" fillId="0" borderId="0" applyFont="0" applyFill="0" applyBorder="0" applyAlignment="0" applyProtection="0"/>
    <xf numFmtId="193" fontId="23" fillId="0" borderId="0" applyFont="0" applyFill="0" applyBorder="0" applyAlignment="0" applyProtection="0"/>
    <xf numFmtId="169" fontId="23" fillId="0" borderId="0" applyFont="0" applyFill="0" applyBorder="0" applyAlignment="0" applyProtection="0"/>
    <xf numFmtId="165" fontId="23" fillId="0" borderId="0" applyFont="0" applyFill="0" applyBorder="0" applyAlignment="0" applyProtection="0"/>
    <xf numFmtId="171" fontId="23" fillId="0" borderId="0" applyFont="0" applyFill="0" applyBorder="0" applyAlignment="0" applyProtection="0"/>
    <xf numFmtId="165" fontId="23" fillId="0" borderId="0" applyFont="0" applyFill="0" applyBorder="0" applyAlignment="0" applyProtection="0"/>
    <xf numFmtId="191" fontId="23" fillId="0" borderId="0" applyFont="0" applyFill="0" applyBorder="0" applyAlignment="0" applyProtection="0"/>
    <xf numFmtId="176"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6" fontId="23" fillId="0" borderId="0" applyFont="0" applyFill="0" applyBorder="0" applyAlignment="0" applyProtection="0"/>
    <xf numFmtId="195" fontId="23" fillId="0" borderId="0" applyFont="0" applyFill="0" applyBorder="0" applyAlignment="0" applyProtection="0"/>
    <xf numFmtId="41" fontId="28" fillId="0" borderId="0" applyFont="0" applyFill="0" applyBorder="0" applyAlignment="0" applyProtection="0"/>
    <xf numFmtId="49" fontId="54" fillId="0" borderId="0" applyFill="0" applyBorder="0" applyAlignment="0"/>
    <xf numFmtId="41" fontId="23" fillId="0" borderId="0" applyFont="0" applyFill="0" applyBorder="0" applyAlignment="0" applyProtection="0"/>
    <xf numFmtId="194" fontId="23" fillId="0" borderId="0" applyFont="0" applyFill="0" applyBorder="0" applyAlignment="0" applyProtection="0"/>
    <xf numFmtId="208" fontId="23" fillId="0" borderId="0" applyFont="0" applyFill="0" applyBorder="0" applyAlignment="0" applyProtection="0"/>
    <xf numFmtId="217" fontId="79" fillId="0" borderId="0" applyFont="0" applyFill="0" applyBorder="0" applyAlignment="0" applyProtection="0"/>
    <xf numFmtId="178" fontId="23" fillId="0" borderId="0" applyFont="0" applyFill="0" applyBorder="0" applyAlignment="0" applyProtection="0"/>
    <xf numFmtId="194" fontId="28" fillId="0" borderId="0" applyFont="0" applyFill="0" applyBorder="0" applyAlignment="0" applyProtection="0"/>
    <xf numFmtId="0" fontId="31" fillId="0" borderId="0"/>
    <xf numFmtId="216" fontId="23" fillId="0" borderId="0" applyFont="0" applyFill="0" applyBorder="0" applyAlignment="0" applyProtection="0"/>
    <xf numFmtId="205" fontId="23" fillId="0" borderId="0" applyFont="0" applyFill="0" applyBorder="0" applyAlignment="0" applyProtection="0"/>
    <xf numFmtId="194" fontId="23" fillId="0" borderId="0" applyFont="0" applyFill="0" applyBorder="0" applyAlignment="0" applyProtection="0"/>
    <xf numFmtId="215" fontId="23" fillId="0" borderId="0" applyFont="0" applyFill="0" applyBorder="0" applyAlignment="0" applyProtection="0"/>
    <xf numFmtId="41" fontId="23" fillId="0" borderId="0" applyFont="0" applyFill="0" applyBorder="0" applyAlignment="0" applyProtection="0"/>
    <xf numFmtId="168" fontId="23" fillId="0" borderId="0" applyFont="0" applyFill="0" applyBorder="0" applyAlignment="0" applyProtection="0"/>
    <xf numFmtId="181" fontId="23" fillId="0" borderId="0" applyFont="0" applyFill="0" applyBorder="0" applyAlignment="0" applyProtection="0"/>
    <xf numFmtId="215" fontId="23" fillId="0" borderId="0" applyFont="0" applyFill="0" applyBorder="0" applyAlignment="0" applyProtection="0"/>
    <xf numFmtId="166" fontId="23" fillId="0" borderId="0" applyFont="0" applyFill="0" applyBorder="0" applyAlignment="0" applyProtection="0"/>
    <xf numFmtId="194" fontId="23" fillId="0" borderId="0" applyFont="0" applyFill="0" applyBorder="0" applyAlignment="0" applyProtection="0"/>
    <xf numFmtId="41" fontId="23" fillId="0" borderId="0" applyFont="0" applyFill="0" applyBorder="0" applyAlignment="0" applyProtection="0"/>
    <xf numFmtId="216" fontId="23" fillId="0" borderId="0" applyFont="0" applyFill="0" applyBorder="0" applyAlignment="0" applyProtection="0"/>
    <xf numFmtId="0" fontId="66" fillId="0" borderId="20"/>
    <xf numFmtId="194" fontId="23" fillId="0" borderId="0" applyFont="0" applyFill="0" applyBorder="0" applyAlignment="0" applyProtection="0"/>
    <xf numFmtId="0" fontId="79" fillId="0" borderId="0"/>
    <xf numFmtId="194" fontId="23" fillId="0" borderId="0" applyFont="0" applyFill="0" applyBorder="0" applyAlignment="0" applyProtection="0"/>
    <xf numFmtId="169" fontId="23" fillId="0" borderId="0" applyFont="0" applyFill="0" applyBorder="0" applyAlignment="0" applyProtection="0"/>
    <xf numFmtId="176" fontId="23" fillId="0" borderId="0" applyFont="0" applyFill="0" applyBorder="0" applyAlignment="0" applyProtection="0"/>
    <xf numFmtId="0" fontId="2" fillId="0" borderId="0"/>
    <xf numFmtId="194" fontId="23" fillId="0" borderId="0" applyFont="0" applyFill="0" applyBorder="0" applyAlignment="0" applyProtection="0"/>
    <xf numFmtId="189" fontId="79" fillId="0" borderId="0" applyFill="0" applyBorder="0" applyAlignment="0"/>
    <xf numFmtId="182" fontId="29" fillId="0" borderId="8">
      <alignment horizontal="right" vertical="center"/>
    </xf>
    <xf numFmtId="182" fontId="29" fillId="0" borderId="8">
      <alignment horizontal="right" vertical="center"/>
    </xf>
    <xf numFmtId="43" fontId="23" fillId="0" borderId="0" applyFont="0" applyFill="0" applyBorder="0" applyAlignment="0" applyProtection="0"/>
    <xf numFmtId="182" fontId="29" fillId="0" borderId="8">
      <alignment horizontal="right" vertical="center"/>
    </xf>
    <xf numFmtId="200" fontId="23" fillId="0" borderId="0" applyFont="0" applyFill="0" applyBorder="0" applyAlignment="0" applyProtection="0"/>
    <xf numFmtId="181" fontId="23" fillId="0" borderId="0" applyFont="0" applyFill="0" applyBorder="0" applyAlignment="0" applyProtection="0"/>
    <xf numFmtId="214" fontId="23" fillId="0" borderId="0" applyFont="0" applyFill="0" applyBorder="0" applyAlignment="0" applyProtection="0"/>
    <xf numFmtId="201" fontId="79" fillId="0" borderId="0" applyFont="0" applyFill="0" applyBorder="0" applyAlignment="0" applyProtection="0"/>
    <xf numFmtId="200" fontId="23" fillId="0" borderId="0" applyFont="0" applyFill="0" applyBorder="0" applyAlignment="0" applyProtection="0"/>
    <xf numFmtId="171" fontId="23" fillId="0" borderId="0" applyFont="0" applyFill="0" applyBorder="0" applyAlignment="0" applyProtection="0"/>
    <xf numFmtId="168" fontId="23" fillId="0" borderId="0" applyFont="0" applyFill="0" applyBorder="0" applyAlignment="0" applyProtection="0"/>
    <xf numFmtId="222" fontId="56" fillId="0" borderId="0" applyFont="0" applyFill="0" applyBorder="0" applyAlignment="0" applyProtection="0"/>
    <xf numFmtId="194" fontId="23" fillId="0" borderId="0" applyFont="0" applyFill="0" applyBorder="0" applyAlignment="0" applyProtection="0"/>
    <xf numFmtId="182" fontId="29" fillId="0" borderId="8">
      <alignment horizontal="right" vertical="center"/>
    </xf>
    <xf numFmtId="181" fontId="23" fillId="0" borderId="0" applyFont="0" applyFill="0" applyBorder="0" applyAlignment="0" applyProtection="0"/>
    <xf numFmtId="200" fontId="23" fillId="0" borderId="0" applyFont="0" applyFill="0" applyBorder="0" applyAlignment="0" applyProtection="0"/>
    <xf numFmtId="43" fontId="23" fillId="0" borderId="0" applyFont="0" applyFill="0" applyBorder="0" applyAlignment="0" applyProtection="0"/>
    <xf numFmtId="184" fontId="23" fillId="0" borderId="0" applyFont="0" applyFill="0" applyBorder="0" applyAlignment="0" applyProtection="0"/>
    <xf numFmtId="168" fontId="23" fillId="0" borderId="0" applyFont="0" applyFill="0" applyBorder="0" applyAlignment="0" applyProtection="0"/>
    <xf numFmtId="43" fontId="23" fillId="0" borderId="0" applyFont="0" applyFill="0" applyBorder="0" applyAlignment="0" applyProtection="0"/>
    <xf numFmtId="40" fontId="43" fillId="0" borderId="0" applyFont="0" applyFill="0" applyBorder="0" applyAlignment="0" applyProtection="0"/>
    <xf numFmtId="0" fontId="47" fillId="0" borderId="0" applyNumberFormat="0" applyFont="0" applyFill="0" applyAlignment="0"/>
    <xf numFmtId="201" fontId="79" fillId="0" borderId="0" applyFill="0" applyBorder="0" applyAlignment="0"/>
    <xf numFmtId="200" fontId="23" fillId="0" borderId="0" applyFont="0" applyFill="0" applyBorder="0" applyAlignment="0" applyProtection="0"/>
    <xf numFmtId="182" fontId="29" fillId="0" borderId="8">
      <alignment horizontal="right" vertical="center"/>
    </xf>
    <xf numFmtId="200" fontId="23" fillId="0" borderId="0" applyFont="0" applyFill="0" applyBorder="0" applyAlignment="0" applyProtection="0"/>
    <xf numFmtId="181" fontId="23" fillId="0" borderId="0" applyFont="0" applyFill="0" applyBorder="0" applyAlignment="0" applyProtection="0"/>
    <xf numFmtId="200" fontId="23" fillId="0" borderId="0" applyFont="0" applyFill="0" applyBorder="0" applyAlignment="0" applyProtection="0"/>
    <xf numFmtId="200" fontId="23" fillId="0" borderId="0" applyFont="0" applyFill="0" applyBorder="0" applyAlignment="0" applyProtection="0"/>
    <xf numFmtId="224" fontId="40" fillId="0" borderId="0" applyFont="0" applyFill="0" applyBorder="0" applyAlignment="0" applyProtection="0"/>
    <xf numFmtId="181" fontId="23" fillId="0" borderId="0" applyFont="0" applyFill="0" applyBorder="0" applyAlignment="0" applyProtection="0"/>
    <xf numFmtId="194" fontId="23" fillId="0" borderId="0" applyFont="0" applyFill="0" applyBorder="0" applyAlignment="0" applyProtection="0"/>
    <xf numFmtId="190" fontId="23" fillId="0" borderId="0" applyFont="0" applyFill="0" applyBorder="0" applyAlignment="0" applyProtection="0"/>
    <xf numFmtId="223" fontId="79" fillId="0" borderId="0" applyFill="0" applyBorder="0" applyAlignment="0"/>
    <xf numFmtId="41" fontId="28" fillId="0" borderId="0" applyFont="0" applyFill="0" applyBorder="0" applyAlignment="0" applyProtection="0"/>
    <xf numFmtId="170" fontId="28" fillId="0" borderId="0" applyFont="0" applyFill="0" applyBorder="0" applyAlignment="0" applyProtection="0"/>
    <xf numFmtId="173" fontId="23" fillId="0" borderId="0" applyFont="0" applyFill="0" applyBorder="0" applyAlignment="0" applyProtection="0"/>
    <xf numFmtId="10" fontId="79" fillId="0" borderId="0" applyFont="0" applyFill="0" applyBorder="0" applyAlignment="0" applyProtection="0"/>
    <xf numFmtId="173" fontId="23" fillId="0" borderId="0" applyFont="0" applyFill="0" applyBorder="0" applyAlignment="0" applyProtection="0"/>
    <xf numFmtId="176" fontId="23" fillId="0" borderId="0" applyFont="0" applyFill="0" applyBorder="0" applyAlignment="0" applyProtection="0"/>
    <xf numFmtId="41" fontId="28" fillId="0" borderId="0" applyFont="0" applyFill="0" applyBorder="0" applyAlignment="0" applyProtection="0"/>
    <xf numFmtId="190" fontId="23" fillId="0" borderId="0" applyFont="0" applyFill="0" applyBorder="0" applyAlignment="0" applyProtection="0"/>
    <xf numFmtId="194" fontId="23" fillId="0" borderId="0" applyFont="0" applyFill="0" applyBorder="0" applyAlignment="0" applyProtection="0"/>
    <xf numFmtId="41" fontId="23" fillId="0" borderId="0" applyFont="0" applyFill="0" applyBorder="0" applyAlignment="0" applyProtection="0"/>
    <xf numFmtId="208" fontId="23" fillId="0" borderId="0" applyFont="0" applyFill="0" applyBorder="0" applyAlignment="0" applyProtection="0"/>
    <xf numFmtId="203" fontId="23" fillId="0" borderId="0" applyFont="0" applyFill="0" applyBorder="0" applyAlignment="0" applyProtection="0"/>
    <xf numFmtId="9" fontId="79" fillId="0" borderId="0" applyFont="0" applyFill="0" applyBorder="0" applyAlignment="0" applyProtection="0"/>
    <xf numFmtId="178" fontId="23" fillId="0" borderId="0" applyFont="0" applyFill="0" applyBorder="0" applyAlignment="0" applyProtection="0"/>
    <xf numFmtId="168" fontId="23" fillId="0" borderId="0" applyFont="0" applyFill="0" applyBorder="0" applyAlignment="0" applyProtection="0"/>
    <xf numFmtId="190" fontId="23" fillId="0" borderId="0" applyFont="0" applyFill="0" applyBorder="0" applyAlignment="0" applyProtection="0"/>
    <xf numFmtId="194" fontId="28" fillId="0" borderId="0" applyFont="0" applyFill="0" applyBorder="0" applyAlignment="0" applyProtection="0"/>
    <xf numFmtId="3" fontId="63" fillId="0" borderId="1" applyFill="0" applyAlignment="0" applyProtection="0">
      <alignment horizontal="justify" vertical="center"/>
    </xf>
    <xf numFmtId="178" fontId="23" fillId="0" borderId="0" applyFont="0" applyFill="0" applyBorder="0" applyAlignment="0" applyProtection="0"/>
    <xf numFmtId="194" fontId="23" fillId="0" borderId="0" applyFont="0" applyFill="0" applyBorder="0" applyAlignment="0" applyProtection="0"/>
    <xf numFmtId="21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90" fontId="23" fillId="0" borderId="0" applyFont="0" applyFill="0" applyBorder="0" applyAlignment="0" applyProtection="0"/>
    <xf numFmtId="194" fontId="23" fillId="0" borderId="0" applyFont="0" applyFill="0" applyBorder="0" applyAlignment="0" applyProtection="0"/>
    <xf numFmtId="187" fontId="79" fillId="0" borderId="8">
      <alignment horizontal="right" vertical="center"/>
    </xf>
    <xf numFmtId="215" fontId="23" fillId="0" borderId="0" applyFont="0" applyFill="0" applyBorder="0" applyAlignment="0" applyProtection="0"/>
    <xf numFmtId="200" fontId="23" fillId="0" borderId="0" applyFont="0" applyFill="0" applyBorder="0" applyAlignment="0" applyProtection="0"/>
    <xf numFmtId="178" fontId="23" fillId="0" borderId="0" applyFont="0" applyFill="0" applyBorder="0" applyAlignment="0" applyProtection="0"/>
    <xf numFmtId="194" fontId="23" fillId="0" borderId="0" applyFont="0" applyFill="0" applyBorder="0" applyAlignment="0" applyProtection="0"/>
    <xf numFmtId="166" fontId="23" fillId="0" borderId="0" applyFont="0" applyFill="0" applyBorder="0" applyAlignment="0" applyProtection="0"/>
    <xf numFmtId="194" fontId="23" fillId="0" borderId="0" applyFont="0" applyFill="0" applyBorder="0" applyAlignment="0" applyProtection="0"/>
    <xf numFmtId="41" fontId="23" fillId="0" borderId="0" applyFont="0" applyFill="0" applyBorder="0" applyAlignment="0" applyProtection="0"/>
    <xf numFmtId="0" fontId="45" fillId="0" borderId="0"/>
    <xf numFmtId="178" fontId="23" fillId="0" borderId="0" applyFont="0" applyFill="0" applyBorder="0" applyAlignment="0" applyProtection="0"/>
    <xf numFmtId="191" fontId="23" fillId="0" borderId="0" applyFont="0" applyFill="0" applyBorder="0" applyAlignment="0" applyProtection="0"/>
    <xf numFmtId="176" fontId="23" fillId="0" borderId="0" applyFont="0" applyFill="0" applyBorder="0" applyAlignment="0" applyProtection="0"/>
    <xf numFmtId="194" fontId="23" fillId="0" borderId="0" applyFont="0" applyFill="0" applyBorder="0" applyAlignment="0" applyProtection="0"/>
    <xf numFmtId="171" fontId="23" fillId="0" borderId="0" applyFont="0" applyFill="0" applyBorder="0" applyAlignment="0" applyProtection="0"/>
    <xf numFmtId="198" fontId="23" fillId="0" borderId="0" applyFont="0" applyFill="0" applyBorder="0" applyAlignment="0" applyProtection="0"/>
    <xf numFmtId="200" fontId="23" fillId="0" borderId="0" applyFont="0" applyFill="0" applyBorder="0" applyAlignment="0" applyProtection="0"/>
    <xf numFmtId="181" fontId="23" fillId="0" borderId="0" applyFont="0" applyFill="0" applyBorder="0" applyAlignment="0" applyProtection="0"/>
    <xf numFmtId="0" fontId="79" fillId="0" borderId="0"/>
    <xf numFmtId="214" fontId="23" fillId="0" borderId="0" applyFont="0" applyFill="0" applyBorder="0" applyAlignment="0" applyProtection="0"/>
    <xf numFmtId="0" fontId="23" fillId="0" borderId="0" applyFont="0" applyFill="0" applyBorder="0" applyAlignment="0" applyProtection="0"/>
    <xf numFmtId="168" fontId="23" fillId="0" borderId="0" applyFont="0" applyFill="0" applyBorder="0" applyAlignment="0" applyProtection="0"/>
    <xf numFmtId="171" fontId="50"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4" fontId="23" fillId="0" borderId="0" applyFont="0" applyFill="0" applyBorder="0" applyAlignment="0" applyProtection="0"/>
    <xf numFmtId="165" fontId="23" fillId="0" borderId="0" applyFont="0" applyFill="0" applyBorder="0" applyAlignment="0" applyProtection="0"/>
    <xf numFmtId="195" fontId="23" fillId="0" borderId="0" applyFont="0" applyFill="0" applyBorder="0" applyAlignment="0" applyProtection="0"/>
    <xf numFmtId="43" fontId="23" fillId="0" borderId="0" applyFont="0" applyFill="0" applyBorder="0" applyAlignment="0" applyProtection="0"/>
    <xf numFmtId="181" fontId="23" fillId="0" borderId="0" applyFont="0" applyFill="0" applyBorder="0" applyAlignment="0" applyProtection="0"/>
    <xf numFmtId="0" fontId="67" fillId="0" borderId="0">
      <protection locked="0"/>
    </xf>
    <xf numFmtId="227" fontId="23" fillId="0" borderId="0"/>
    <xf numFmtId="10" fontId="58" fillId="7" borderId="1" applyNumberFormat="0" applyBorder="0" applyAlignment="0" applyProtection="0"/>
    <xf numFmtId="43" fontId="23" fillId="0" borderId="0" applyFont="0" applyFill="0" applyBorder="0" applyAlignment="0" applyProtection="0"/>
    <xf numFmtId="181" fontId="23" fillId="0" borderId="0" applyFont="0" applyFill="0" applyBorder="0" applyAlignment="0" applyProtection="0"/>
    <xf numFmtId="37" fontId="62" fillId="0" borderId="0"/>
    <xf numFmtId="200" fontId="23" fillId="0" borderId="0" applyFont="0" applyFill="0" applyBorder="0" applyAlignment="0" applyProtection="0"/>
    <xf numFmtId="200" fontId="23" fillId="0" borderId="0" applyFont="0" applyFill="0" applyBorder="0" applyAlignment="0" applyProtection="0"/>
    <xf numFmtId="181" fontId="23" fillId="0" borderId="0" applyFont="0" applyFill="0" applyBorder="0" applyAlignment="0" applyProtection="0"/>
    <xf numFmtId="170" fontId="28" fillId="0" borderId="0" applyFont="0" applyFill="0" applyBorder="0" applyAlignment="0" applyProtection="0"/>
    <xf numFmtId="165" fontId="23" fillId="0" borderId="0" applyFont="0" applyFill="0" applyBorder="0" applyAlignment="0" applyProtection="0"/>
    <xf numFmtId="0" fontId="24" fillId="0" borderId="0"/>
    <xf numFmtId="0" fontId="24" fillId="0" borderId="0"/>
    <xf numFmtId="0" fontId="26" fillId="0" borderId="0"/>
    <xf numFmtId="185" fontId="57" fillId="0" borderId="0" applyFont="0" applyFill="0" applyBorder="0" applyAlignment="0" applyProtection="0"/>
    <xf numFmtId="0" fontId="26" fillId="0" borderId="0"/>
    <xf numFmtId="0" fontId="61" fillId="0" borderId="0" applyNumberFormat="0" applyFill="0" applyBorder="0" applyAlignment="0" applyProtection="0">
      <alignment vertical="top"/>
      <protection locked="0"/>
    </xf>
    <xf numFmtId="183" fontId="30" fillId="0" borderId="0" applyFont="0" applyFill="0" applyBorder="0" applyAlignment="0" applyProtection="0"/>
    <xf numFmtId="0" fontId="68" fillId="0" borderId="0" applyNumberFormat="0" applyFill="0" applyBorder="0" applyAlignment="0" applyProtection="0">
      <alignment vertical="top"/>
      <protection locked="0"/>
    </xf>
    <xf numFmtId="182" fontId="29" fillId="0" borderId="8">
      <alignment horizontal="right" vertical="center"/>
    </xf>
    <xf numFmtId="228" fontId="23" fillId="0" borderId="21" applyNumberFormat="0" applyFont="0" applyAlignment="0"/>
    <xf numFmtId="9" fontId="69" fillId="0" borderId="0" applyBorder="0" applyAlignment="0" applyProtection="0"/>
    <xf numFmtId="0" fontId="25" fillId="0" borderId="0" applyFont="0" applyFill="0" applyBorder="0" applyAlignment="0" applyProtection="0"/>
    <xf numFmtId="217" fontId="79" fillId="0" borderId="0" applyFont="0" applyFill="0" applyBorder="0" applyAlignment="0" applyProtection="0"/>
    <xf numFmtId="182" fontId="29" fillId="0" borderId="8">
      <alignment horizontal="right" vertical="center"/>
    </xf>
    <xf numFmtId="182" fontId="29" fillId="0" borderId="8">
      <alignment horizontal="right" vertical="center"/>
    </xf>
    <xf numFmtId="0" fontId="25" fillId="0" borderId="0" applyFont="0" applyFill="0" applyBorder="0" applyAlignment="0" applyProtection="0"/>
    <xf numFmtId="0" fontId="70" fillId="0" borderId="0" applyNumberFormat="0" applyFill="0" applyBorder="0" applyAlignment="0" applyProtection="0"/>
    <xf numFmtId="0" fontId="25" fillId="0" borderId="0"/>
    <xf numFmtId="194" fontId="23" fillId="0" borderId="0" applyFont="0" applyFill="0" applyBorder="0" applyAlignment="0" applyProtection="0"/>
    <xf numFmtId="0" fontId="25" fillId="0" borderId="0"/>
    <xf numFmtId="201" fontId="79" fillId="0" borderId="0" applyFill="0" applyBorder="0" applyAlignment="0"/>
    <xf numFmtId="226" fontId="79" fillId="0" borderId="0" applyFill="0" applyBorder="0" applyAlignment="0"/>
    <xf numFmtId="175" fontId="79" fillId="0" borderId="0" applyFill="0" applyBorder="0" applyAlignment="0"/>
    <xf numFmtId="192" fontId="79" fillId="0" borderId="0" applyFill="0" applyBorder="0" applyAlignment="0"/>
    <xf numFmtId="0" fontId="71" fillId="0" borderId="0"/>
    <xf numFmtId="168" fontId="79" fillId="0" borderId="0" applyFont="0" applyFill="0" applyBorder="0" applyAlignment="0" applyProtection="0"/>
    <xf numFmtId="168" fontId="79" fillId="0" borderId="0" applyFont="0" applyFill="0" applyBorder="0" applyAlignment="0" applyProtection="0"/>
    <xf numFmtId="229" fontId="79" fillId="0" borderId="0" applyFont="0" applyFill="0" applyBorder="0" applyAlignment="0" applyProtection="0"/>
    <xf numFmtId="3" fontId="79" fillId="0" borderId="0" applyFont="0" applyFill="0" applyBorder="0" applyAlignment="0" applyProtection="0"/>
    <xf numFmtId="3" fontId="79" fillId="0" borderId="0" applyFont="0" applyFill="0" applyBorder="0" applyAlignment="0" applyProtection="0"/>
    <xf numFmtId="192" fontId="79" fillId="0" borderId="0" applyFont="0" applyFill="0" applyBorder="0" applyAlignment="0" applyProtection="0"/>
    <xf numFmtId="176" fontId="28" fillId="0" borderId="0" applyFont="0" applyFill="0" applyBorder="0" applyAlignment="0" applyProtection="0"/>
    <xf numFmtId="173" fontId="23" fillId="0" borderId="0" applyFont="0" applyFill="0" applyBorder="0" applyAlignment="0" applyProtection="0"/>
    <xf numFmtId="220" fontId="79" fillId="0" borderId="0" applyFont="0" applyFill="0" applyBorder="0" applyAlignment="0" applyProtection="0"/>
    <xf numFmtId="172" fontId="23" fillId="0" borderId="0" applyFont="0" applyFill="0" applyBorder="0" applyAlignment="0" applyProtection="0"/>
    <xf numFmtId="176" fontId="23" fillId="0" borderId="0" applyFont="0" applyFill="0" applyBorder="0" applyAlignment="0" applyProtection="0"/>
    <xf numFmtId="196" fontId="23" fillId="0" borderId="0"/>
    <xf numFmtId="1" fontId="72" fillId="0" borderId="11" applyBorder="0"/>
    <xf numFmtId="190" fontId="33" fillId="0" borderId="0" applyFont="0" applyFill="0" applyBorder="0" applyAlignment="0" applyProtection="0"/>
    <xf numFmtId="230" fontId="44" fillId="0" borderId="0" applyFont="0" applyFill="0" applyBorder="0" applyAlignment="0" applyProtection="0"/>
    <xf numFmtId="231" fontId="23" fillId="0" borderId="0"/>
    <xf numFmtId="194" fontId="23" fillId="0" borderId="0" applyFont="0" applyFill="0" applyBorder="0" applyAlignment="0" applyProtection="0"/>
    <xf numFmtId="194" fontId="23" fillId="0" borderId="0" applyFont="0" applyFill="0" applyBorder="0" applyAlignment="0" applyProtection="0"/>
    <xf numFmtId="219" fontId="79" fillId="0" borderId="0" applyFill="0" applyBorder="0" applyAlignment="0"/>
    <xf numFmtId="190" fontId="23" fillId="0" borderId="0" applyFont="0" applyFill="0" applyBorder="0" applyAlignment="0" applyProtection="0"/>
    <xf numFmtId="178" fontId="23" fillId="0" borderId="0" applyFont="0" applyFill="0" applyBorder="0" applyAlignment="0" applyProtection="0"/>
    <xf numFmtId="192" fontId="79" fillId="0" borderId="0" applyFill="0" applyBorder="0" applyAlignment="0"/>
    <xf numFmtId="0" fontId="73" fillId="0" borderId="0"/>
    <xf numFmtId="2" fontId="79" fillId="0" borderId="0" applyFont="0" applyFill="0" applyBorder="0" applyAlignment="0" applyProtection="0"/>
    <xf numFmtId="2" fontId="79" fillId="0" borderId="0" applyFont="0" applyFill="0" applyBorder="0" applyAlignment="0" applyProtection="0"/>
    <xf numFmtId="38" fontId="58" fillId="7" borderId="0" applyNumberFormat="0" applyBorder="0" applyAlignment="0" applyProtection="0"/>
    <xf numFmtId="191" fontId="23" fillId="0" borderId="0" applyFont="0" applyFill="0" applyBorder="0" applyAlignment="0" applyProtection="0"/>
    <xf numFmtId="178" fontId="23" fillId="0" borderId="0" applyFont="0" applyFill="0" applyBorder="0" applyAlignment="0" applyProtection="0"/>
    <xf numFmtId="0" fontId="74" fillId="0" borderId="0">
      <alignment horizontal="left"/>
    </xf>
    <xf numFmtId="0" fontId="41" fillId="0" borderId="22" applyNumberFormat="0" applyAlignment="0" applyProtection="0">
      <alignment horizontal="left" vertical="center"/>
    </xf>
    <xf numFmtId="210" fontId="52" fillId="0" borderId="0">
      <protection locked="0"/>
    </xf>
    <xf numFmtId="210" fontId="52" fillId="0" borderId="0">
      <protection locked="0"/>
    </xf>
    <xf numFmtId="0" fontId="2" fillId="0" borderId="0"/>
    <xf numFmtId="201" fontId="79" fillId="0" borderId="0" applyFill="0" applyBorder="0" applyAlignment="0"/>
    <xf numFmtId="192" fontId="79" fillId="0" borderId="0" applyFill="0" applyBorder="0" applyAlignment="0"/>
    <xf numFmtId="219" fontId="79" fillId="0" borderId="0" applyFill="0" applyBorder="0" applyAlignment="0"/>
    <xf numFmtId="38" fontId="56" fillId="0" borderId="0" applyFont="0" applyFill="0" applyBorder="0" applyAlignment="0" applyProtection="0"/>
    <xf numFmtId="40" fontId="56" fillId="0" borderId="0" applyFont="0" applyFill="0" applyBorder="0" applyAlignment="0" applyProtection="0"/>
    <xf numFmtId="41" fontId="23" fillId="0" borderId="0" applyFont="0" applyFill="0" applyBorder="0" applyAlignment="0" applyProtection="0"/>
    <xf numFmtId="233" fontId="56" fillId="0" borderId="0" applyFont="0" applyFill="0" applyBorder="0" applyAlignment="0" applyProtection="0"/>
    <xf numFmtId="225" fontId="23" fillId="0" borderId="0" applyFont="0" applyFill="0" applyBorder="0" applyAlignment="0" applyProtection="0"/>
    <xf numFmtId="221" fontId="23" fillId="0" borderId="0" applyFont="0" applyFill="0" applyBorder="0" applyAlignment="0" applyProtection="0"/>
    <xf numFmtId="0" fontId="36" fillId="0" borderId="1" applyNumberFormat="0" applyFont="0" applyFill="0" applyBorder="0" applyAlignment="0">
      <alignment horizontal="center"/>
    </xf>
    <xf numFmtId="0" fontId="73" fillId="0" borderId="0"/>
    <xf numFmtId="0" fontId="31" fillId="0" borderId="0"/>
    <xf numFmtId="0" fontId="31" fillId="0" borderId="0"/>
    <xf numFmtId="0" fontId="75" fillId="0" borderId="0" applyFont="0" applyFill="0" applyBorder="0" applyAlignment="0" applyProtection="0"/>
    <xf numFmtId="0" fontId="79" fillId="0" borderId="0"/>
    <xf numFmtId="0" fontId="27" fillId="0" borderId="0"/>
    <xf numFmtId="0" fontId="79" fillId="0" borderId="0" applyFont="0" applyFill="0" applyBorder="0" applyAlignment="0" applyProtection="0"/>
    <xf numFmtId="0" fontId="2" fillId="0" borderId="0"/>
    <xf numFmtId="192" fontId="79" fillId="0" borderId="0" applyFill="0" applyBorder="0" applyAlignment="0"/>
    <xf numFmtId="201" fontId="79" fillId="0" borderId="0" applyFill="0" applyBorder="0" applyAlignment="0"/>
    <xf numFmtId="219" fontId="79" fillId="0" borderId="0" applyFill="0" applyBorder="0" applyAlignment="0"/>
    <xf numFmtId="192" fontId="79" fillId="0" borderId="0" applyFill="0" applyBorder="0" applyAlignment="0"/>
    <xf numFmtId="182" fontId="29" fillId="0" borderId="8">
      <alignment horizontal="right" vertical="center"/>
    </xf>
    <xf numFmtId="0" fontId="79" fillId="0" borderId="0"/>
    <xf numFmtId="194" fontId="28" fillId="0" borderId="0" applyFont="0" applyFill="0" applyBorder="0" applyAlignment="0" applyProtection="0"/>
    <xf numFmtId="178" fontId="23" fillId="0" borderId="0" applyFont="0" applyFill="0" applyBorder="0" applyAlignment="0" applyProtection="0"/>
    <xf numFmtId="193" fontId="23" fillId="0" borderId="0" applyFont="0" applyFill="0" applyBorder="0" applyAlignment="0" applyProtection="0"/>
    <xf numFmtId="178" fontId="23" fillId="0" borderId="0" applyFont="0" applyFill="0" applyBorder="0" applyAlignment="0" applyProtection="0"/>
    <xf numFmtId="208" fontId="23" fillId="0" borderId="0" applyFont="0" applyFill="0" applyBorder="0" applyAlignment="0" applyProtection="0"/>
    <xf numFmtId="178" fontId="23" fillId="0" borderId="0" applyFont="0" applyFill="0" applyBorder="0" applyAlignment="0" applyProtection="0"/>
    <xf numFmtId="178" fontId="23" fillId="0" borderId="0" applyFont="0" applyFill="0" applyBorder="0" applyAlignment="0" applyProtection="0"/>
    <xf numFmtId="41" fontId="23" fillId="0" borderId="0" applyFont="0" applyFill="0" applyBorder="0" applyAlignment="0" applyProtection="0"/>
    <xf numFmtId="208" fontId="23" fillId="0" borderId="0" applyFont="0" applyFill="0" applyBorder="0" applyAlignment="0" applyProtection="0"/>
    <xf numFmtId="216" fontId="23" fillId="0" borderId="0" applyFont="0" applyFill="0" applyBorder="0" applyAlignment="0" applyProtection="0"/>
    <xf numFmtId="203" fontId="23" fillId="0" borderId="0" applyFont="0" applyFill="0" applyBorder="0" applyAlignment="0" applyProtection="0"/>
    <xf numFmtId="194"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76" fontId="28" fillId="0" borderId="0" applyFont="0" applyFill="0" applyBorder="0" applyAlignment="0" applyProtection="0"/>
    <xf numFmtId="178" fontId="23" fillId="0" borderId="0" applyFont="0" applyFill="0" applyBorder="0" applyAlignment="0" applyProtection="0"/>
    <xf numFmtId="172" fontId="23" fillId="0" borderId="0" applyFont="0" applyFill="0" applyBorder="0" applyAlignment="0" applyProtection="0"/>
    <xf numFmtId="194" fontId="23" fillId="0" borderId="0" applyFont="0" applyFill="0" applyBorder="0" applyAlignment="0" applyProtection="0"/>
    <xf numFmtId="191" fontId="23" fillId="0" borderId="0" applyFont="0" applyFill="0" applyBorder="0" applyAlignment="0" applyProtection="0"/>
    <xf numFmtId="193" fontId="23" fillId="0" borderId="0" applyFont="0" applyFill="0" applyBorder="0" applyAlignment="0" applyProtection="0"/>
    <xf numFmtId="165" fontId="23" fillId="0" borderId="0" applyFont="0" applyFill="0" applyBorder="0" applyAlignment="0" applyProtection="0"/>
    <xf numFmtId="176" fontId="28" fillId="0" borderId="0" applyFont="0" applyFill="0" applyBorder="0" applyAlignment="0" applyProtection="0"/>
    <xf numFmtId="173" fontId="23" fillId="0" borderId="0" applyFont="0" applyFill="0" applyBorder="0" applyAlignment="0" applyProtection="0"/>
    <xf numFmtId="176" fontId="23" fillId="0" borderId="0" applyFont="0" applyFill="0" applyBorder="0" applyAlignment="0" applyProtection="0"/>
    <xf numFmtId="191" fontId="23" fillId="0" borderId="0" applyFont="0" applyFill="0" applyBorder="0" applyAlignment="0" applyProtection="0"/>
    <xf numFmtId="194" fontId="23" fillId="0" borderId="0" applyFont="0" applyFill="0" applyBorder="0" applyAlignment="0" applyProtection="0"/>
    <xf numFmtId="191" fontId="23" fillId="0" borderId="0" applyFont="0" applyFill="0" applyBorder="0" applyAlignment="0" applyProtection="0"/>
    <xf numFmtId="19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82" fontId="29" fillId="0" borderId="8">
      <alignment horizontal="right" vertical="center"/>
    </xf>
    <xf numFmtId="187" fontId="79" fillId="0" borderId="8">
      <alignment horizontal="right" vertical="center"/>
    </xf>
    <xf numFmtId="165" fontId="23" fillId="0" borderId="0" applyFont="0" applyFill="0" applyBorder="0" applyAlignment="0" applyProtection="0"/>
    <xf numFmtId="169" fontId="23" fillId="0" borderId="0" applyFont="0" applyFill="0" applyBorder="0" applyAlignment="0" applyProtection="0"/>
    <xf numFmtId="176" fontId="28" fillId="0" borderId="0" applyFont="0" applyFill="0" applyBorder="0" applyAlignment="0" applyProtection="0"/>
    <xf numFmtId="178" fontId="23" fillId="0" borderId="0" applyFont="0" applyFill="0" applyBorder="0" applyAlignment="0" applyProtection="0"/>
    <xf numFmtId="14" fontId="77" fillId="0" borderId="0"/>
    <xf numFmtId="0" fontId="60" fillId="0" borderId="0"/>
    <xf numFmtId="182" fontId="29" fillId="0" borderId="8">
      <alignment horizontal="right" vertical="center"/>
    </xf>
    <xf numFmtId="182" fontId="29" fillId="0" borderId="8">
      <alignment horizontal="right" vertical="center"/>
    </xf>
    <xf numFmtId="182" fontId="29" fillId="0" borderId="8">
      <alignment horizontal="right" vertical="center"/>
    </xf>
    <xf numFmtId="187" fontId="79" fillId="0" borderId="8">
      <alignment horizontal="right" vertical="center"/>
    </xf>
    <xf numFmtId="187" fontId="79" fillId="0" borderId="8">
      <alignment horizontal="right" vertical="center"/>
    </xf>
    <xf numFmtId="182" fontId="29" fillId="0" borderId="8">
      <alignment horizontal="right" vertical="center"/>
    </xf>
    <xf numFmtId="166" fontId="79" fillId="0" borderId="0" applyFont="0" applyFill="0" applyBorder="0" applyAlignment="0" applyProtection="0"/>
    <xf numFmtId="182" fontId="29" fillId="0" borderId="8">
      <alignment horizontal="right" vertical="center"/>
    </xf>
    <xf numFmtId="197" fontId="23" fillId="0" borderId="8">
      <alignment horizontal="right" vertical="center"/>
    </xf>
    <xf numFmtId="197" fontId="23" fillId="0" borderId="8">
      <alignment horizontal="right" vertical="center"/>
    </xf>
    <xf numFmtId="0" fontId="43" fillId="0" borderId="0" applyFont="0" applyFill="0" applyBorder="0" applyAlignment="0" applyProtection="0"/>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182" fontId="29" fillId="0" borderId="8">
      <alignment horizontal="right" vertical="center"/>
    </xf>
    <xf numFmtId="40" fontId="5" fillId="0" borderId="0"/>
    <xf numFmtId="41" fontId="79" fillId="0" borderId="0" applyFont="0" applyFill="0" applyBorder="0" applyAlignment="0" applyProtection="0"/>
    <xf numFmtId="235" fontId="78" fillId="0" borderId="8">
      <alignment horizontal="center"/>
    </xf>
    <xf numFmtId="174" fontId="79" fillId="0" borderId="0" applyFont="0" applyFill="0" applyBorder="0" applyAlignment="0" applyProtection="0"/>
    <xf numFmtId="232" fontId="79" fillId="0" borderId="0" applyFont="0" applyFill="0" applyBorder="0" applyAlignment="0" applyProtection="0"/>
    <xf numFmtId="236" fontId="76" fillId="0" borderId="0"/>
    <xf numFmtId="234" fontId="76" fillId="0" borderId="1"/>
    <xf numFmtId="0" fontId="49" fillId="0" borderId="0"/>
    <xf numFmtId="165" fontId="48" fillId="0" borderId="0" applyFont="0" applyFill="0" applyBorder="0" applyAlignment="0" applyProtection="0"/>
    <xf numFmtId="0" fontId="40" fillId="0" borderId="0"/>
    <xf numFmtId="167" fontId="48" fillId="0" borderId="0" applyFont="0" applyFill="0" applyBorder="0" applyAlignment="0" applyProtection="0"/>
    <xf numFmtId="0" fontId="75" fillId="0" borderId="0" applyFont="0" applyFill="0" applyBorder="0" applyAlignment="0" applyProtection="0"/>
    <xf numFmtId="0" fontId="3" fillId="0" borderId="0">
      <alignment vertical="center"/>
    </xf>
    <xf numFmtId="0" fontId="43" fillId="0" borderId="0" applyFont="0" applyFill="0" applyBorder="0" applyAlignment="0" applyProtection="0"/>
    <xf numFmtId="9" fontId="40" fillId="0" borderId="0" applyFont="0" applyFill="0" applyBorder="0" applyAlignment="0" applyProtection="0"/>
    <xf numFmtId="218" fontId="64" fillId="0" borderId="0" applyFont="0" applyFill="0" applyBorder="0" applyAlignment="0" applyProtection="0"/>
    <xf numFmtId="186" fontId="79" fillId="0" borderId="0" applyFont="0" applyFill="0" applyBorder="0" applyAlignment="0" applyProtection="0"/>
    <xf numFmtId="0" fontId="40" fillId="0" borderId="0" applyFont="0" applyFill="0" applyBorder="0" applyAlignment="0" applyProtection="0"/>
    <xf numFmtId="202" fontId="40" fillId="0" borderId="0" applyFont="0" applyFill="0" applyBorder="0" applyAlignment="0" applyProtection="0"/>
    <xf numFmtId="0" fontId="47" fillId="0" borderId="0"/>
    <xf numFmtId="41" fontId="59" fillId="0" borderId="0" applyFont="0" applyFill="0" applyBorder="0" applyAlignment="0" applyProtection="0"/>
    <xf numFmtId="168" fontId="79" fillId="0" borderId="0" applyFont="0" applyFill="0" applyBorder="0" applyAlignment="0" applyProtection="0"/>
    <xf numFmtId="180" fontId="30" fillId="0" borderId="0" applyFont="0" applyFill="0" applyBorder="0" applyAlignment="0" applyProtection="0"/>
    <xf numFmtId="183" fontId="30" fillId="0" borderId="0" applyFont="0" applyFill="0" applyBorder="0" applyAlignment="0" applyProtection="0"/>
    <xf numFmtId="0" fontId="79" fillId="0" borderId="0"/>
    <xf numFmtId="207" fontId="34" fillId="0" borderId="0" applyFont="0" applyFill="0" applyBorder="0" applyAlignment="0" applyProtection="0"/>
    <xf numFmtId="167" fontId="79" fillId="0" borderId="0" applyFont="0" applyFill="0" applyBorder="0" applyAlignment="0" applyProtection="0"/>
    <xf numFmtId="165" fontId="79" fillId="0" borderId="0" applyFont="0" applyFill="0" applyBorder="0" applyAlignment="0" applyProtection="0"/>
  </cellStyleXfs>
  <cellXfs count="268">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Continuous" vertical="center"/>
    </xf>
    <xf numFmtId="0" fontId="5" fillId="2" borderId="1" xfId="0" applyFont="1" applyFill="1" applyBorder="1" applyAlignment="1">
      <alignment horizontal="center" vertical="center"/>
    </xf>
    <xf numFmtId="0" fontId="5" fillId="3" borderId="1" xfId="0" applyFont="1" applyFill="1" applyBorder="1" applyAlignment="1">
      <alignment vertical="center"/>
    </xf>
    <xf numFmtId="0" fontId="7" fillId="3" borderId="1" xfId="0" applyFont="1" applyFill="1" applyBorder="1" applyAlignment="1">
      <alignment vertical="center"/>
    </xf>
    <xf numFmtId="0" fontId="7" fillId="3" borderId="1" xfId="0" applyFont="1" applyFill="1" applyBorder="1" applyAlignment="1">
      <alignment horizontal="center" vertical="center"/>
    </xf>
    <xf numFmtId="0" fontId="3" fillId="3" borderId="1" xfId="0" applyFont="1" applyFill="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2" fillId="0" borderId="3" xfId="0" applyFont="1" applyBorder="1" applyAlignment="1">
      <alignment horizontal="center" vertical="center"/>
    </xf>
    <xf numFmtId="0" fontId="2" fillId="0" borderId="3" xfId="0" applyFont="1" applyFill="1" applyBorder="1" applyAlignment="1">
      <alignment horizontal="left" vertical="center" wrapText="1"/>
    </xf>
    <xf numFmtId="0" fontId="1" fillId="0" borderId="3" xfId="0" applyFont="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 fillId="0" borderId="4" xfId="0" applyFont="1" applyBorder="1" applyAlignment="1">
      <alignment vertical="center" wrapText="1"/>
    </xf>
    <xf numFmtId="0" fontId="3" fillId="0" borderId="4" xfId="0" applyFont="1" applyBorder="1" applyAlignment="1">
      <alignment vertical="center"/>
    </xf>
    <xf numFmtId="0" fontId="5" fillId="0" borderId="1" xfId="0" applyFont="1" applyFill="1" applyBorder="1" applyAlignment="1">
      <alignment horizontal="center" vertical="center" wrapText="1"/>
    </xf>
    <xf numFmtId="0" fontId="3" fillId="0" borderId="1" xfId="0" applyFont="1" applyBorder="1" applyAlignment="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4"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lignment horizontal="left" vertical="center" wrapText="1"/>
    </xf>
    <xf numFmtId="0" fontId="1" fillId="0" borderId="1" xfId="0" applyFont="1" applyBorder="1" applyAlignment="1">
      <alignment vertical="center" wrapText="1"/>
    </xf>
    <xf numFmtId="0" fontId="2" fillId="0" borderId="6" xfId="0" applyFont="1" applyFill="1" applyBorder="1" applyAlignment="1">
      <alignment horizontal="left" vertical="center" wrapText="1"/>
    </xf>
    <xf numFmtId="0" fontId="3" fillId="0" borderId="6"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vertical="center" wrapText="1"/>
    </xf>
    <xf numFmtId="0" fontId="3" fillId="0" borderId="6" xfId="0" applyFont="1" applyBorder="1" applyAlignment="1">
      <alignment horizontal="center" vertical="center"/>
    </xf>
    <xf numFmtId="0" fontId="5" fillId="3" borderId="4" xfId="0" applyFont="1" applyFill="1" applyBorder="1" applyAlignment="1">
      <alignment vertical="center"/>
    </xf>
    <xf numFmtId="0" fontId="3" fillId="3" borderId="4" xfId="0" applyFont="1" applyFill="1" applyBorder="1" applyAlignment="1">
      <alignment vertical="center"/>
    </xf>
    <xf numFmtId="0" fontId="2" fillId="0" borderId="1" xfId="0" applyFont="1" applyBorder="1" applyAlignment="1">
      <alignment vertical="center"/>
    </xf>
    <xf numFmtId="0" fontId="3" fillId="0" borderId="1"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vertical="center"/>
    </xf>
    <xf numFmtId="0" fontId="8" fillId="0"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 fillId="3" borderId="1" xfId="0" applyFont="1" applyFill="1" applyBorder="1" applyAlignment="1">
      <alignment vertical="center" wrapText="1"/>
    </xf>
    <xf numFmtId="0" fontId="3" fillId="3" borderId="1" xfId="0" applyFont="1" applyFill="1" applyBorder="1" applyAlignment="1">
      <alignment horizontal="center" vertical="center"/>
    </xf>
    <xf numFmtId="0" fontId="11" fillId="3" borderId="1" xfId="345" applyFont="1" applyFill="1" applyBorder="1" applyAlignment="1">
      <alignment horizontal="left" vertical="center"/>
    </xf>
    <xf numFmtId="0" fontId="3" fillId="5" borderId="1" xfId="0" applyFont="1" applyFill="1" applyBorder="1" applyAlignment="1">
      <alignment vertical="center"/>
    </xf>
    <xf numFmtId="0" fontId="7" fillId="5" borderId="1" xfId="0" applyFont="1" applyFill="1" applyBorder="1" applyAlignment="1">
      <alignment vertical="center"/>
    </xf>
    <xf numFmtId="0" fontId="11" fillId="5" borderId="1" xfId="345" applyFont="1" applyFill="1" applyBorder="1" applyAlignment="1">
      <alignment horizontal="left" vertical="center"/>
    </xf>
    <xf numFmtId="0" fontId="3" fillId="6" borderId="1" xfId="0" applyFont="1" applyFill="1" applyBorder="1" applyAlignment="1">
      <alignment vertical="center"/>
    </xf>
    <xf numFmtId="0" fontId="7" fillId="6" borderId="1" xfId="0" applyFont="1" applyFill="1" applyBorder="1" applyAlignment="1">
      <alignment vertical="center"/>
    </xf>
    <xf numFmtId="0" fontId="11" fillId="6" borderId="1" xfId="345" applyFont="1" applyFill="1" applyBorder="1" applyAlignment="1">
      <alignment horizontal="left" vertical="center"/>
    </xf>
    <xf numFmtId="0" fontId="3" fillId="0" borderId="0" xfId="451" applyFont="1" applyAlignment="1">
      <alignment vertical="center"/>
    </xf>
    <xf numFmtId="3" fontId="12" fillId="7" borderId="0" xfId="451" applyNumberFormat="1" applyFont="1" applyFill="1" applyAlignment="1">
      <alignment vertical="center"/>
    </xf>
    <xf numFmtId="0" fontId="13" fillId="0" borderId="0" xfId="0" applyFont="1"/>
    <xf numFmtId="0" fontId="2" fillId="8" borderId="0" xfId="0" applyFont="1" applyFill="1"/>
    <xf numFmtId="0" fontId="2" fillId="0" borderId="0" xfId="0" applyFont="1" applyFill="1"/>
    <xf numFmtId="0" fontId="2" fillId="0" borderId="0" xfId="0" applyFont="1" applyFill="1"/>
    <xf numFmtId="0" fontId="14" fillId="0" borderId="0" xfId="0" applyFont="1" applyFill="1"/>
    <xf numFmtId="0" fontId="15" fillId="0" borderId="0" xfId="0" applyFont="1"/>
    <xf numFmtId="0" fontId="2" fillId="0" borderId="0" xfId="0" applyFont="1" applyAlignment="1">
      <alignment horizontal="center"/>
    </xf>
    <xf numFmtId="0" fontId="2" fillId="0" borderId="0" xfId="0" applyFont="1"/>
    <xf numFmtId="0" fontId="2" fillId="0" borderId="0" xfId="0" applyFont="1" applyAlignment="1">
      <alignment horizontal="right"/>
    </xf>
    <xf numFmtId="3" fontId="2" fillId="0" borderId="0" xfId="0" applyNumberFormat="1" applyFont="1"/>
    <xf numFmtId="0" fontId="17" fillId="7" borderId="0" xfId="451" applyFont="1" applyFill="1" applyAlignment="1">
      <alignment horizontal="center" vertical="center"/>
    </xf>
    <xf numFmtId="0" fontId="17" fillId="7" borderId="0" xfId="451" applyFont="1" applyFill="1" applyAlignment="1">
      <alignment vertical="center"/>
    </xf>
    <xf numFmtId="0" fontId="17" fillId="0" borderId="0" xfId="451" applyFont="1" applyFill="1" applyAlignment="1">
      <alignment vertical="center"/>
    </xf>
    <xf numFmtId="0" fontId="17" fillId="0" borderId="0" xfId="451" applyFont="1" applyFill="1" applyAlignment="1">
      <alignment horizontal="left" vertical="center"/>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1" xfId="0" applyFont="1" applyFill="1" applyBorder="1" applyAlignment="1">
      <alignment vertical="center"/>
    </xf>
    <xf numFmtId="237" fontId="5" fillId="10" borderId="1" xfId="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11" borderId="1" xfId="0" applyFont="1" applyFill="1" applyBorder="1" applyAlignment="1">
      <alignment horizontal="left" vertical="center" wrapText="1"/>
    </xf>
    <xf numFmtId="3" fontId="9" fillId="11" borderId="1" xfId="0" applyNumberFormat="1" applyFont="1" applyFill="1" applyBorder="1" applyAlignment="1">
      <alignment horizontal="right" vertical="center" wrapText="1"/>
    </xf>
    <xf numFmtId="14" fontId="9" fillId="11"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9" fillId="0" borderId="1" xfId="0" applyFont="1" applyFill="1" applyBorder="1" applyAlignment="1">
      <alignment horizontal="left" vertical="center" wrapText="1"/>
    </xf>
    <xf numFmtId="3" fontId="15" fillId="0" borderId="1" xfId="0" applyNumberFormat="1" applyFont="1" applyFill="1" applyBorder="1" applyAlignment="1">
      <alignment horizontal="right"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3" fontId="15" fillId="0" borderId="1" xfId="0" applyNumberFormat="1" applyFont="1" applyFill="1" applyBorder="1" applyAlignment="1">
      <alignment horizontal="right" vertical="center"/>
    </xf>
    <xf numFmtId="0" fontId="15" fillId="0" borderId="1" xfId="0" applyFont="1" applyFill="1" applyBorder="1" applyAlignment="1">
      <alignment horizontal="left" vertical="center" wrapText="1"/>
    </xf>
    <xf numFmtId="3" fontId="15" fillId="11" borderId="1" xfId="0" applyNumberFormat="1" applyFont="1" applyFill="1" applyBorder="1" applyAlignment="1">
      <alignment horizontal="left" vertical="center" wrapText="1"/>
    </xf>
    <xf numFmtId="0" fontId="15" fillId="11" borderId="1" xfId="0" applyFont="1" applyFill="1" applyBorder="1" applyAlignment="1">
      <alignment horizontal="left" vertical="center" wrapText="1"/>
    </xf>
    <xf numFmtId="237" fontId="15" fillId="11" borderId="1" xfId="266" applyNumberFormat="1" applyFont="1" applyFill="1" applyBorder="1" applyAlignment="1">
      <alignment horizontal="left" vertical="center" wrapText="1"/>
    </xf>
    <xf numFmtId="14" fontId="15" fillId="11" borderId="1" xfId="0" applyNumberFormat="1" applyFont="1" applyFill="1" applyBorder="1" applyAlignment="1">
      <alignment horizontal="center" vertical="center" wrapText="1"/>
    </xf>
    <xf numFmtId="168" fontId="15" fillId="0" borderId="1" xfId="2" applyFont="1" applyFill="1" applyBorder="1" applyAlignment="1">
      <alignment horizontal="left" vertical="center" wrapText="1"/>
    </xf>
    <xf numFmtId="237" fontId="9" fillId="0" borderId="1" xfId="266" applyNumberFormat="1" applyFont="1" applyFill="1" applyBorder="1" applyAlignment="1">
      <alignment horizontal="left" vertical="center" wrapText="1"/>
    </xf>
    <xf numFmtId="237" fontId="15" fillId="0" borderId="1" xfId="266"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237" fontId="15" fillId="0" borderId="1" xfId="266" applyNumberFormat="1" applyFont="1" applyFill="1" applyBorder="1" applyAlignment="1">
      <alignment horizontal="left" vertical="center" wrapText="1"/>
    </xf>
    <xf numFmtId="0" fontId="9" fillId="0" borderId="4" xfId="0" applyFont="1" applyFill="1" applyBorder="1" applyAlignment="1">
      <alignment horizontal="center" vertical="center" wrapText="1"/>
    </xf>
    <xf numFmtId="237" fontId="9" fillId="0" borderId="1" xfId="2" applyNumberFormat="1" applyFont="1" applyFill="1" applyBorder="1" applyAlignment="1">
      <alignment horizontal="left" vertical="center" wrapText="1"/>
    </xf>
    <xf numFmtId="0" fontId="10" fillId="12" borderId="1" xfId="0" applyFont="1" applyFill="1" applyBorder="1" applyAlignment="1">
      <alignment horizontal="center" vertical="center" wrapText="1"/>
    </xf>
    <xf numFmtId="237" fontId="10" fillId="12" borderId="1" xfId="2"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7" xfId="0" applyFont="1" applyFill="1" applyBorder="1"/>
    <xf numFmtId="0" fontId="8" fillId="0" borderId="7" xfId="0" applyFont="1" applyFill="1" applyBorder="1" applyAlignment="1">
      <alignment horizontal="center"/>
    </xf>
    <xf numFmtId="0" fontId="15" fillId="0" borderId="0" xfId="0" applyFont="1" applyAlignment="1">
      <alignment horizontal="center"/>
    </xf>
    <xf numFmtId="0" fontId="19" fillId="0" borderId="0" xfId="0" applyFont="1" applyFill="1" applyBorder="1"/>
    <xf numFmtId="0" fontId="19" fillId="0" borderId="0" xfId="0" applyFont="1" applyFill="1" applyBorder="1" applyAlignment="1">
      <alignment horizontal="center"/>
    </xf>
    <xf numFmtId="2" fontId="8" fillId="0" borderId="0" xfId="0" applyNumberFormat="1" applyFont="1" applyFill="1" applyBorder="1" applyAlignment="1"/>
    <xf numFmtId="2" fontId="8" fillId="0" borderId="0" xfId="0" applyNumberFormat="1" applyFont="1" applyFill="1" applyBorder="1" applyAlignment="1">
      <alignment horizontal="center"/>
    </xf>
    <xf numFmtId="0" fontId="7" fillId="9"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3" fontId="9" fillId="11" borderId="1" xfId="0" applyNumberFormat="1" applyFont="1" applyFill="1" applyBorder="1" applyAlignment="1">
      <alignment horizontal="left" vertical="center" wrapText="1"/>
    </xf>
    <xf numFmtId="3" fontId="15" fillId="0" borderId="1" xfId="0" applyNumberFormat="1" applyFont="1" applyFill="1" applyBorder="1" applyAlignment="1">
      <alignment horizontal="right" vertical="center" wrapText="1"/>
    </xf>
    <xf numFmtId="9" fontId="15" fillId="0" borderId="1" xfId="266"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left" vertical="center" wrapText="1"/>
    </xf>
    <xf numFmtId="3" fontId="5" fillId="0" borderId="1" xfId="0" applyNumberFormat="1" applyFont="1" applyFill="1" applyBorder="1" applyAlignment="1">
      <alignment horizontal="center" vertical="center" wrapText="1"/>
    </xf>
    <xf numFmtId="3" fontId="15" fillId="0" borderId="1" xfId="0" applyNumberFormat="1" applyFont="1" applyFill="1" applyBorder="1" applyAlignment="1">
      <alignment horizontal="right" vertical="center" wrapText="1"/>
    </xf>
    <xf numFmtId="3" fontId="15"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left" vertical="center" wrapText="1"/>
    </xf>
    <xf numFmtId="3" fontId="10" fillId="0" borderId="1" xfId="0" applyNumberFormat="1" applyFont="1" applyFill="1" applyBorder="1" applyAlignment="1">
      <alignment horizontal="center" vertical="center" wrapText="1"/>
    </xf>
    <xf numFmtId="0" fontId="15" fillId="0" borderId="1" xfId="0" applyFont="1" applyFill="1" applyBorder="1" applyAlignment="1">
      <alignment horizontal="right"/>
    </xf>
    <xf numFmtId="3" fontId="15" fillId="0" borderId="1" xfId="0" applyNumberFormat="1" applyFont="1" applyFill="1" applyBorder="1" applyAlignment="1">
      <alignment horizontal="left" vertical="center" wrapText="1"/>
    </xf>
    <xf numFmtId="0" fontId="2" fillId="0" borderId="1" xfId="0" applyFont="1" applyFill="1" applyBorder="1" applyAlignment="1">
      <alignment horizontal="right"/>
    </xf>
    <xf numFmtId="3" fontId="5" fillId="0" borderId="1" xfId="0" applyNumberFormat="1" applyFont="1" applyFill="1" applyBorder="1" applyAlignment="1">
      <alignment horizontal="center" vertical="center" wrapText="1"/>
    </xf>
    <xf numFmtId="9" fontId="15" fillId="0" borderId="1" xfId="266" applyNumberFormat="1" applyFont="1" applyFill="1" applyBorder="1" applyAlignment="1">
      <alignment horizontal="center" vertical="center" wrapText="1"/>
    </xf>
    <xf numFmtId="3" fontId="9" fillId="0" borderId="1" xfId="0" applyNumberFormat="1" applyFont="1" applyFill="1" applyBorder="1" applyAlignment="1">
      <alignment horizontal="right" vertical="center" wrapText="1"/>
    </xf>
    <xf numFmtId="0" fontId="2" fillId="0" borderId="1" xfId="0" applyFont="1" applyBorder="1" applyAlignment="1">
      <alignment horizontal="right"/>
    </xf>
    <xf numFmtId="3" fontId="15" fillId="0" borderId="1" xfId="0" applyNumberFormat="1" applyFont="1" applyFill="1" applyBorder="1" applyAlignment="1">
      <alignment horizontal="center" vertical="center" wrapText="1"/>
    </xf>
    <xf numFmtId="3" fontId="5" fillId="12" borderId="1" xfId="0" applyNumberFormat="1" applyFont="1" applyFill="1" applyBorder="1" applyAlignment="1">
      <alignment horizontal="right" vertical="center" wrapText="1"/>
    </xf>
    <xf numFmtId="3" fontId="8" fillId="0" borderId="7" xfId="0" applyNumberFormat="1" applyFont="1" applyFill="1" applyBorder="1" applyAlignment="1">
      <alignment horizontal="right" vertical="center" wrapText="1"/>
    </xf>
    <xf numFmtId="3" fontId="20" fillId="0" borderId="7" xfId="0" applyNumberFormat="1" applyFont="1" applyFill="1" applyBorder="1" applyAlignment="1">
      <alignment horizontal="right" vertical="center" wrapText="1"/>
    </xf>
    <xf numFmtId="3" fontId="2" fillId="0" borderId="0" xfId="0" applyNumberFormat="1" applyFont="1" applyBorder="1" applyAlignment="1">
      <alignment horizontal="right" vertical="center" wrapText="1"/>
    </xf>
    <xf numFmtId="0" fontId="15" fillId="0" borderId="0" xfId="0" applyFont="1" applyAlignment="1">
      <alignment horizontal="right"/>
    </xf>
    <xf numFmtId="3" fontId="15" fillId="0" borderId="0" xfId="0" applyNumberFormat="1" applyFont="1"/>
    <xf numFmtId="0" fontId="2" fillId="0" borderId="0" xfId="345" applyFont="1" applyAlignment="1">
      <alignment vertical="center"/>
    </xf>
    <xf numFmtId="0" fontId="2" fillId="13" borderId="0" xfId="498" applyFont="1" applyFill="1" applyAlignment="1">
      <alignment vertical="center"/>
    </xf>
    <xf numFmtId="0" fontId="2" fillId="0" borderId="0" xfId="519" applyFont="1"/>
    <xf numFmtId="14" fontId="2" fillId="9" borderId="0" xfId="519" applyNumberFormat="1" applyFont="1" applyFill="1" applyAlignment="1">
      <alignment horizontal="center" vertical="center"/>
    </xf>
    <xf numFmtId="14" fontId="2" fillId="0" borderId="0" xfId="519" applyNumberFormat="1" applyFont="1" applyAlignment="1">
      <alignment horizontal="center" vertical="center"/>
    </xf>
    <xf numFmtId="14" fontId="2" fillId="0" borderId="0" xfId="519" applyNumberFormat="1" applyFont="1"/>
    <xf numFmtId="14" fontId="2" fillId="9" borderId="0" xfId="519" applyNumberFormat="1" applyFont="1" applyFill="1"/>
    <xf numFmtId="2" fontId="2" fillId="0" borderId="0" xfId="266" applyNumberFormat="1" applyFont="1" applyAlignment="1">
      <alignment horizontal="center"/>
    </xf>
    <xf numFmtId="0" fontId="17" fillId="7" borderId="0" xfId="451" applyFont="1" applyFill="1" applyAlignment="1">
      <alignment horizontal="left" vertical="center"/>
    </xf>
    <xf numFmtId="14" fontId="14" fillId="12" borderId="1" xfId="105" applyNumberFormat="1" applyFont="1" applyFill="1" applyBorder="1" applyAlignment="1">
      <alignment horizontal="center" vertical="center" wrapText="1"/>
    </xf>
    <xf numFmtId="0" fontId="13" fillId="7" borderId="5" xfId="105" applyNumberFormat="1" applyFont="1" applyFill="1" applyBorder="1" applyAlignment="1" applyProtection="1">
      <alignment horizontal="center" vertical="center" wrapText="1"/>
    </xf>
    <xf numFmtId="14" fontId="0" fillId="7" borderId="5" xfId="6" applyNumberFormat="1" applyFont="1" applyFill="1" applyBorder="1" applyAlignment="1" applyProtection="1">
      <alignment vertical="center" wrapText="1"/>
    </xf>
    <xf numFmtId="0" fontId="2" fillId="7" borderId="5" xfId="105" applyFont="1" applyFill="1" applyBorder="1" applyAlignment="1">
      <alignment vertical="center" wrapText="1"/>
    </xf>
    <xf numFmtId="14" fontId="2" fillId="7" borderId="5" xfId="105" applyNumberFormat="1" applyFont="1" applyFill="1" applyBorder="1" applyAlignment="1">
      <alignment vertical="center" wrapText="1"/>
    </xf>
    <xf numFmtId="0" fontId="13" fillId="7" borderId="5" xfId="105" applyFont="1" applyFill="1" applyBorder="1" applyAlignment="1">
      <alignment horizontal="left" vertical="center" wrapText="1"/>
    </xf>
    <xf numFmtId="14" fontId="13" fillId="0" borderId="5" xfId="105" applyNumberFormat="1" applyFont="1" applyFill="1" applyBorder="1" applyAlignment="1">
      <alignment horizontal="center" vertical="center" wrapText="1"/>
    </xf>
    <xf numFmtId="14" fontId="13" fillId="7" borderId="5" xfId="105" applyNumberFormat="1" applyFont="1" applyFill="1" applyBorder="1" applyAlignment="1">
      <alignment horizontal="center" vertical="center" wrapText="1"/>
    </xf>
    <xf numFmtId="0" fontId="18" fillId="7" borderId="5" xfId="105" applyNumberFormat="1" applyFont="1" applyFill="1" applyBorder="1" applyAlignment="1" applyProtection="1">
      <alignment horizontal="center" vertical="center" wrapText="1"/>
    </xf>
    <xf numFmtId="0" fontId="18" fillId="7" borderId="5" xfId="105" applyFont="1" applyFill="1" applyBorder="1" applyAlignment="1">
      <alignment horizontal="left" vertical="center" wrapText="1"/>
    </xf>
    <xf numFmtId="14" fontId="18" fillId="0" borderId="5" xfId="105" applyNumberFormat="1" applyFont="1" applyFill="1" applyBorder="1" applyAlignment="1">
      <alignment horizontal="center" vertical="center" wrapText="1"/>
    </xf>
    <xf numFmtId="14" fontId="18" fillId="7" borderId="5" xfId="105" applyNumberFormat="1" applyFont="1" applyFill="1" applyBorder="1" applyAlignment="1">
      <alignment horizontal="center" vertical="center" wrapText="1"/>
    </xf>
    <xf numFmtId="0" fontId="13" fillId="7" borderId="12" xfId="105" applyNumberFormat="1" applyFont="1" applyFill="1" applyBorder="1" applyAlignment="1" applyProtection="1">
      <alignment horizontal="center" vertical="center" wrapText="1"/>
    </xf>
    <xf numFmtId="0" fontId="13" fillId="7" borderId="12" xfId="105" applyFont="1" applyFill="1" applyBorder="1" applyAlignment="1">
      <alignment horizontal="left" vertical="center" wrapText="1"/>
    </xf>
    <xf numFmtId="14" fontId="13" fillId="0" borderId="12" xfId="105" applyNumberFormat="1" applyFont="1" applyFill="1" applyBorder="1" applyAlignment="1">
      <alignment horizontal="center" vertical="center" wrapText="1"/>
    </xf>
    <xf numFmtId="14" fontId="13" fillId="7" borderId="12" xfId="105" applyNumberFormat="1" applyFont="1" applyFill="1" applyBorder="1" applyAlignment="1">
      <alignment horizontal="center" vertical="center" wrapText="1"/>
    </xf>
    <xf numFmtId="0" fontId="17" fillId="0" borderId="0" xfId="451" applyFont="1" applyFill="1" applyAlignment="1">
      <alignment horizontal="center" vertical="center"/>
    </xf>
    <xf numFmtId="14" fontId="22" fillId="7" borderId="5" xfId="6" applyNumberFormat="1" applyFont="1" applyFill="1" applyBorder="1" applyAlignment="1" applyProtection="1">
      <alignment vertical="center" wrapText="1"/>
    </xf>
    <xf numFmtId="237" fontId="2" fillId="7" borderId="5" xfId="266" applyNumberFormat="1" applyFont="1" applyFill="1" applyBorder="1" applyAlignment="1">
      <alignment vertical="center" wrapText="1"/>
    </xf>
    <xf numFmtId="3" fontId="2" fillId="11" borderId="5" xfId="345" applyNumberFormat="1" applyFont="1" applyFill="1" applyBorder="1" applyAlignment="1">
      <alignment vertical="center" wrapText="1"/>
    </xf>
    <xf numFmtId="1" fontId="13" fillId="0" borderId="5" xfId="105" applyNumberFormat="1" applyFont="1" applyFill="1" applyBorder="1" applyAlignment="1">
      <alignment horizontal="center" vertical="center" wrapText="1"/>
    </xf>
    <xf numFmtId="168" fontId="13" fillId="7" borderId="5" xfId="266" applyNumberFormat="1" applyFont="1" applyFill="1" applyBorder="1" applyAlignment="1">
      <alignment horizontal="center" vertical="center" wrapText="1"/>
    </xf>
    <xf numFmtId="14" fontId="13" fillId="0" borderId="5" xfId="345" applyNumberFormat="1" applyFont="1" applyFill="1" applyBorder="1" applyAlignment="1">
      <alignment horizontal="center" vertical="center" wrapText="1"/>
    </xf>
    <xf numFmtId="168" fontId="13" fillId="7" borderId="5" xfId="345" applyNumberFormat="1" applyFont="1" applyFill="1" applyBorder="1" applyAlignment="1">
      <alignment horizontal="center" vertical="center" wrapText="1"/>
    </xf>
    <xf numFmtId="1" fontId="18" fillId="0" borderId="5" xfId="105" applyNumberFormat="1" applyFont="1" applyFill="1" applyBorder="1" applyAlignment="1">
      <alignment horizontal="center" vertical="center" wrapText="1"/>
    </xf>
    <xf numFmtId="168" fontId="18" fillId="7" borderId="5" xfId="345" applyNumberFormat="1" applyFont="1" applyFill="1" applyBorder="1" applyAlignment="1">
      <alignment horizontal="center" vertical="center" wrapText="1"/>
    </xf>
    <xf numFmtId="14" fontId="18" fillId="0" borderId="5" xfId="345" applyNumberFormat="1" applyFont="1" applyFill="1" applyBorder="1" applyAlignment="1">
      <alignment horizontal="center" vertical="center" wrapText="1"/>
    </xf>
    <xf numFmtId="1" fontId="13" fillId="0" borderId="12" xfId="105" applyNumberFormat="1" applyFont="1" applyFill="1" applyBorder="1" applyAlignment="1">
      <alignment horizontal="center" vertical="center" wrapText="1"/>
    </xf>
    <xf numFmtId="168" fontId="13" fillId="7" borderId="12" xfId="266" applyNumberFormat="1" applyFont="1" applyFill="1" applyBorder="1" applyAlignment="1">
      <alignment horizontal="center" vertical="center" wrapText="1"/>
    </xf>
    <xf numFmtId="14" fontId="13" fillId="0" borderId="12" xfId="345" applyNumberFormat="1" applyFont="1" applyFill="1" applyBorder="1" applyAlignment="1">
      <alignment horizontal="center" vertical="center" wrapText="1"/>
    </xf>
    <xf numFmtId="0" fontId="14" fillId="12" borderId="1" xfId="105" quotePrefix="1" applyFont="1" applyFill="1" applyBorder="1" applyAlignment="1">
      <alignment horizontal="center" vertical="center" wrapText="1"/>
    </xf>
    <xf numFmtId="239" fontId="14" fillId="12" borderId="1" xfId="105" quotePrefix="1" applyNumberFormat="1" applyFont="1" applyFill="1" applyBorder="1" applyAlignment="1">
      <alignment horizontal="center" vertical="center" wrapText="1"/>
    </xf>
    <xf numFmtId="14" fontId="14" fillId="12" borderId="1" xfId="105" quotePrefix="1" applyNumberFormat="1" applyFont="1" applyFill="1" applyBorder="1" applyAlignment="1">
      <alignment horizontal="center" vertical="center" wrapText="1"/>
    </xf>
    <xf numFmtId="49" fontId="14" fillId="12" borderId="1" xfId="105" quotePrefix="1" applyNumberFormat="1" applyFont="1" applyFill="1" applyBorder="1" applyAlignment="1">
      <alignment horizontal="center" vertical="center" wrapText="1"/>
    </xf>
    <xf numFmtId="2" fontId="14" fillId="12" borderId="1" xfId="266" quotePrefix="1" applyNumberFormat="1" applyFont="1" applyFill="1" applyBorder="1" applyAlignment="1">
      <alignment horizontal="center" vertical="center" wrapText="1"/>
    </xf>
    <xf numFmtId="14" fontId="2" fillId="7" borderId="5" xfId="105" quotePrefix="1" applyNumberFormat="1" applyFont="1" applyFill="1" applyBorder="1" applyAlignment="1">
      <alignment vertical="center" wrapText="1"/>
    </xf>
    <xf numFmtId="14" fontId="2" fillId="7" borderId="5" xfId="105" quotePrefix="1" applyNumberFormat="1" applyFont="1" applyFill="1" applyBorder="1" applyAlignment="1">
      <alignment horizontal="center" vertical="center" wrapText="1"/>
    </xf>
    <xf numFmtId="0" fontId="18" fillId="9" borderId="1" xfId="0" quotePrefix="1" applyFont="1" applyFill="1" applyBorder="1" applyAlignment="1">
      <alignment horizontal="center" vertical="center" wrapText="1"/>
    </xf>
    <xf numFmtId="0" fontId="9" fillId="11" borderId="1" xfId="0" quotePrefix="1" applyFont="1" applyFill="1" applyBorder="1" applyAlignment="1">
      <alignment horizontal="center" vertical="center" wrapText="1"/>
    </xf>
    <xf numFmtId="14" fontId="9" fillId="0" borderId="1" xfId="0" quotePrefix="1" applyNumberFormat="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14" fontId="15" fillId="0" borderId="1" xfId="0" quotePrefix="1" applyNumberFormat="1"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14" fontId="15" fillId="0" borderId="1" xfId="0" quotePrefix="1" applyNumberFormat="1" applyFont="1" applyFill="1" applyBorder="1" applyAlignment="1">
      <alignment horizontal="center" vertical="center" wrapText="1"/>
    </xf>
    <xf numFmtId="0" fontId="15" fillId="0" borderId="1" xfId="0" quotePrefix="1" applyFont="1" applyFill="1" applyBorder="1" applyAlignment="1">
      <alignment horizontal="center" vertical="center" wrapText="1"/>
    </xf>
    <xf numFmtId="14" fontId="15" fillId="11" borderId="1" xfId="0" quotePrefix="1" applyNumberFormat="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14" fontId="9" fillId="0" borderId="1" xfId="0" quotePrefix="1" applyNumberFormat="1" applyFont="1" applyFill="1" applyBorder="1" applyAlignment="1">
      <alignment horizontal="center" vertical="center" wrapText="1"/>
    </xf>
    <xf numFmtId="17" fontId="9" fillId="0" borderId="1" xfId="0" quotePrefix="1" applyNumberFormat="1" applyFont="1" applyFill="1" applyBorder="1" applyAlignment="1">
      <alignment horizontal="center" vertical="center" wrapText="1"/>
    </xf>
    <xf numFmtId="14" fontId="15" fillId="0" borderId="1" xfId="0" quotePrefix="1" applyNumberFormat="1" applyFont="1" applyFill="1" applyBorder="1" applyAlignment="1">
      <alignment horizontal="center" vertical="center" wrapText="1"/>
    </xf>
    <xf numFmtId="0" fontId="15" fillId="0" borderId="1" xfId="0" quotePrefix="1" applyFont="1" applyFill="1" applyBorder="1" applyAlignment="1">
      <alignment horizontal="left" vertical="center" wrapText="1"/>
    </xf>
    <xf numFmtId="0" fontId="6" fillId="2" borderId="1" xfId="0" quotePrefix="1" applyFont="1" applyFill="1" applyBorder="1" applyAlignment="1">
      <alignment horizontal="center" vertical="center"/>
    </xf>
    <xf numFmtId="0" fontId="6" fillId="2" borderId="1" xfId="0" quotePrefix="1" applyFont="1" applyFill="1" applyBorder="1" applyAlignment="1">
      <alignment horizontal="center" vertical="center" wrapText="1"/>
    </xf>
    <xf numFmtId="0" fontId="80" fillId="0" borderId="1" xfId="0" applyFont="1" applyFill="1" applyBorder="1" applyAlignment="1">
      <alignment horizontal="center" vertical="center" wrapText="1"/>
    </xf>
    <xf numFmtId="0" fontId="80" fillId="0" borderId="1" xfId="0" applyFont="1" applyFill="1" applyBorder="1" applyAlignment="1">
      <alignment horizontal="left" vertical="center" wrapText="1"/>
    </xf>
    <xf numFmtId="237" fontId="80" fillId="0" borderId="1" xfId="266" applyNumberFormat="1" applyFont="1" applyFill="1" applyBorder="1" applyAlignment="1">
      <alignment horizontal="left" vertical="center" wrapText="1"/>
    </xf>
    <xf numFmtId="14" fontId="80" fillId="0" borderId="1" xfId="0" quotePrefix="1" applyNumberFormat="1" applyFont="1" applyFill="1" applyBorder="1" applyAlignment="1">
      <alignment horizontal="center" vertical="center" wrapText="1"/>
    </xf>
    <xf numFmtId="3" fontId="80" fillId="0" borderId="1" xfId="0" applyNumberFormat="1" applyFont="1" applyFill="1" applyBorder="1" applyAlignment="1">
      <alignment horizontal="left" vertical="center" wrapText="1"/>
    </xf>
    <xf numFmtId="3" fontId="81" fillId="0" borderId="1" xfId="0" applyNumberFormat="1" applyFont="1" applyFill="1" applyBorder="1" applyAlignment="1">
      <alignment horizontal="center" vertical="center" wrapText="1"/>
    </xf>
    <xf numFmtId="3" fontId="80" fillId="0" borderId="1" xfId="0" applyNumberFormat="1" applyFont="1" applyFill="1" applyBorder="1" applyAlignment="1">
      <alignment horizontal="right" vertical="center" wrapText="1"/>
    </xf>
    <xf numFmtId="3" fontId="80" fillId="0" borderId="1" xfId="0" applyNumberFormat="1" applyFont="1" applyFill="1" applyBorder="1" applyAlignment="1">
      <alignment horizontal="center" vertical="center" wrapText="1"/>
    </xf>
    <xf numFmtId="0" fontId="82" fillId="0" borderId="0" xfId="0" applyFont="1" applyFill="1"/>
    <xf numFmtId="9" fontId="80" fillId="0" borderId="1" xfId="266" applyNumberFormat="1" applyFont="1" applyFill="1" applyBorder="1" applyAlignment="1">
      <alignment horizontal="center" vertical="center" wrapText="1"/>
    </xf>
    <xf numFmtId="14" fontId="80" fillId="0" borderId="1" xfId="0" applyNumberFormat="1" applyFont="1" applyFill="1" applyBorder="1" applyAlignment="1">
      <alignment horizontal="center" vertical="center" wrapText="1"/>
    </xf>
    <xf numFmtId="0" fontId="83" fillId="0" borderId="1" xfId="0" applyFont="1" applyFill="1" applyBorder="1" applyAlignment="1">
      <alignment horizontal="center" vertical="center" wrapText="1"/>
    </xf>
    <xf numFmtId="0" fontId="83" fillId="0" borderId="1" xfId="0" applyFont="1" applyFill="1" applyBorder="1" applyAlignment="1">
      <alignment horizontal="left" vertical="center" wrapText="1"/>
    </xf>
    <xf numFmtId="237" fontId="83" fillId="0" borderId="1" xfId="266" applyNumberFormat="1" applyFont="1" applyFill="1" applyBorder="1" applyAlignment="1">
      <alignment horizontal="left" vertical="center" wrapText="1"/>
    </xf>
    <xf numFmtId="14" fontId="83" fillId="0" borderId="1" xfId="0" quotePrefix="1" applyNumberFormat="1" applyFont="1" applyFill="1" applyBorder="1" applyAlignment="1">
      <alignment horizontal="center" vertical="center" wrapText="1"/>
    </xf>
    <xf numFmtId="3" fontId="83" fillId="0" borderId="1" xfId="0" applyNumberFormat="1" applyFont="1" applyFill="1" applyBorder="1" applyAlignment="1">
      <alignment horizontal="left" vertical="center" wrapText="1"/>
    </xf>
    <xf numFmtId="3" fontId="84" fillId="0" borderId="1" xfId="0" applyNumberFormat="1" applyFont="1" applyFill="1" applyBorder="1" applyAlignment="1">
      <alignment horizontal="center" vertical="center" wrapText="1"/>
    </xf>
    <xf numFmtId="3" fontId="83" fillId="0" borderId="1" xfId="0" applyNumberFormat="1" applyFont="1" applyFill="1" applyBorder="1" applyAlignment="1">
      <alignment horizontal="right" vertical="center" wrapText="1"/>
    </xf>
    <xf numFmtId="9" fontId="83" fillId="0" borderId="1" xfId="266" applyNumberFormat="1" applyFont="1" applyFill="1" applyBorder="1" applyAlignment="1">
      <alignment horizontal="center" vertical="center" wrapText="1"/>
    </xf>
    <xf numFmtId="237" fontId="80" fillId="0" borderId="1" xfId="2" applyNumberFormat="1" applyFont="1" applyFill="1" applyBorder="1" applyAlignment="1">
      <alignment horizontal="left" vertical="center" wrapText="1"/>
    </xf>
    <xf numFmtId="17" fontId="80" fillId="0" borderId="1" xfId="0" quotePrefix="1" applyNumberFormat="1" applyFont="1" applyFill="1" applyBorder="1" applyAlignment="1">
      <alignment horizontal="center" vertical="center" wrapText="1"/>
    </xf>
    <xf numFmtId="0" fontId="2" fillId="0" borderId="5" xfId="266" applyNumberFormat="1" applyFont="1" applyFill="1" applyBorder="1" applyAlignment="1">
      <alignment horizontal="left" vertical="top" wrapText="1"/>
    </xf>
    <xf numFmtId="0" fontId="85" fillId="0" borderId="0" xfId="451" applyFont="1" applyFill="1" applyAlignment="1">
      <alignment horizontal="left" vertical="center"/>
    </xf>
    <xf numFmtId="14" fontId="14" fillId="12" borderId="4" xfId="105" applyNumberFormat="1" applyFont="1" applyFill="1" applyBorder="1" applyAlignment="1">
      <alignment horizontal="center" vertical="center" wrapText="1"/>
    </xf>
    <xf numFmtId="14" fontId="14" fillId="12" borderId="2" xfId="105" applyNumberFormat="1" applyFont="1" applyFill="1" applyBorder="1" applyAlignment="1">
      <alignment horizontal="center" vertical="center" wrapText="1"/>
    </xf>
    <xf numFmtId="14" fontId="14" fillId="12" borderId="11" xfId="105" applyNumberFormat="1" applyFont="1" applyFill="1" applyBorder="1" applyAlignment="1">
      <alignment horizontal="center" vertical="center" wrapText="1"/>
    </xf>
    <xf numFmtId="14" fontId="14" fillId="12" borderId="13" xfId="105" applyNumberFormat="1" applyFont="1" applyFill="1" applyBorder="1" applyAlignment="1">
      <alignment horizontal="center" vertical="center" wrapText="1"/>
    </xf>
    <xf numFmtId="14" fontId="14" fillId="12" borderId="7" xfId="105" applyNumberFormat="1" applyFont="1" applyFill="1" applyBorder="1" applyAlignment="1">
      <alignment horizontal="center" vertical="center" wrapText="1"/>
    </xf>
    <xf numFmtId="14" fontId="14" fillId="12" borderId="15" xfId="105" applyNumberFormat="1" applyFont="1" applyFill="1" applyBorder="1" applyAlignment="1">
      <alignment horizontal="center" vertical="center" wrapText="1"/>
    </xf>
    <xf numFmtId="14" fontId="14" fillId="12" borderId="14" xfId="105" applyNumberFormat="1" applyFont="1" applyFill="1" applyBorder="1" applyAlignment="1">
      <alignment horizontal="center" vertical="center" wrapText="1"/>
    </xf>
    <xf numFmtId="14" fontId="14" fillId="12" borderId="16" xfId="105" applyNumberFormat="1" applyFont="1" applyFill="1" applyBorder="1" applyAlignment="1">
      <alignment horizontal="center" vertical="center" wrapText="1"/>
    </xf>
    <xf numFmtId="14" fontId="14" fillId="12" borderId="17" xfId="105" applyNumberFormat="1" applyFont="1" applyFill="1" applyBorder="1" applyAlignment="1">
      <alignment horizontal="center" vertical="center" wrapText="1"/>
    </xf>
    <xf numFmtId="14" fontId="14" fillId="12" borderId="8" xfId="105" applyNumberFormat="1" applyFont="1" applyFill="1" applyBorder="1" applyAlignment="1">
      <alignment horizontal="center" vertical="center" wrapText="1"/>
    </xf>
    <xf numFmtId="14" fontId="14" fillId="12" borderId="10" xfId="105" applyNumberFormat="1" applyFont="1" applyFill="1" applyBorder="1" applyAlignment="1">
      <alignment horizontal="center" vertical="center" wrapText="1"/>
    </xf>
    <xf numFmtId="14" fontId="14" fillId="12" borderId="8" xfId="105" quotePrefix="1" applyNumberFormat="1" applyFont="1" applyFill="1" applyBorder="1" applyAlignment="1">
      <alignment horizontal="center" vertical="center" wrapText="1"/>
    </xf>
    <xf numFmtId="238" fontId="21" fillId="7" borderId="0" xfId="345" applyNumberFormat="1" applyFont="1" applyFill="1" applyBorder="1" applyAlignment="1">
      <alignment horizontal="center" vertical="center"/>
    </xf>
    <xf numFmtId="0" fontId="17" fillId="7" borderId="0" xfId="451" applyFont="1" applyFill="1" applyAlignment="1">
      <alignment horizontal="center" vertical="center"/>
    </xf>
    <xf numFmtId="239" fontId="14" fillId="12" borderId="1" xfId="105" applyNumberFormat="1" applyFont="1" applyFill="1" applyBorder="1" applyAlignment="1">
      <alignment horizontal="center" vertical="center" wrapText="1"/>
    </xf>
    <xf numFmtId="14" fontId="14" fillId="12" borderId="9" xfId="105" applyNumberFormat="1" applyFont="1" applyFill="1" applyBorder="1" applyAlignment="1">
      <alignment horizontal="center" vertical="center" wrapText="1"/>
    </xf>
    <xf numFmtId="239" fontId="14" fillId="12" borderId="8" xfId="105" applyNumberFormat="1" applyFont="1" applyFill="1" applyBorder="1" applyAlignment="1">
      <alignment horizontal="center" vertical="center" wrapText="1"/>
    </xf>
    <xf numFmtId="239" fontId="14" fillId="12" borderId="9" xfId="105" applyNumberFormat="1" applyFont="1" applyFill="1" applyBorder="1" applyAlignment="1">
      <alignment horizontal="center" vertical="center" wrapText="1"/>
    </xf>
    <xf numFmtId="239" fontId="14" fillId="12" borderId="10" xfId="105" applyNumberFormat="1" applyFont="1" applyFill="1" applyBorder="1" applyAlignment="1">
      <alignment horizontal="center" vertical="center" wrapText="1"/>
    </xf>
    <xf numFmtId="0" fontId="14" fillId="12" borderId="4" xfId="105" applyFont="1" applyFill="1" applyBorder="1" applyAlignment="1">
      <alignment horizontal="center" vertical="center" wrapText="1"/>
    </xf>
    <xf numFmtId="0" fontId="14" fillId="12" borderId="2" xfId="105" applyFont="1" applyFill="1" applyBorder="1" applyAlignment="1">
      <alignment horizontal="center" vertical="center" wrapText="1"/>
    </xf>
    <xf numFmtId="0" fontId="14" fillId="12" borderId="11" xfId="105" applyFont="1" applyFill="1" applyBorder="1" applyAlignment="1">
      <alignment horizontal="center" vertical="center" wrapText="1"/>
    </xf>
    <xf numFmtId="239" fontId="14" fillId="12" borderId="4" xfId="105" applyNumberFormat="1" applyFont="1" applyFill="1" applyBorder="1" applyAlignment="1">
      <alignment horizontal="center" vertical="center" wrapText="1"/>
    </xf>
    <xf numFmtId="239" fontId="14" fillId="12" borderId="11" xfId="105" applyNumberFormat="1" applyFont="1" applyFill="1" applyBorder="1" applyAlignment="1">
      <alignment horizontal="center" vertical="center" wrapText="1"/>
    </xf>
    <xf numFmtId="239" fontId="14" fillId="12" borderId="2" xfId="105" applyNumberFormat="1" applyFont="1" applyFill="1" applyBorder="1" applyAlignment="1">
      <alignment horizontal="center" vertical="center" wrapText="1"/>
    </xf>
    <xf numFmtId="49" fontId="14" fillId="12" borderId="4" xfId="105" applyNumberFormat="1" applyFont="1" applyFill="1" applyBorder="1" applyAlignment="1">
      <alignment horizontal="center" vertical="center" wrapText="1"/>
    </xf>
    <xf numFmtId="49" fontId="14" fillId="12" borderId="2" xfId="105" applyNumberFormat="1" applyFont="1" applyFill="1" applyBorder="1" applyAlignment="1">
      <alignment horizontal="center" vertical="center" wrapText="1"/>
    </xf>
    <xf numFmtId="49" fontId="14" fillId="12" borderId="11" xfId="105" applyNumberFormat="1" applyFont="1" applyFill="1" applyBorder="1" applyAlignment="1">
      <alignment horizontal="center" vertical="center" wrapText="1"/>
    </xf>
    <xf numFmtId="2" fontId="14" fillId="12" borderId="4" xfId="266" applyNumberFormat="1" applyFont="1" applyFill="1" applyBorder="1" applyAlignment="1">
      <alignment horizontal="center" vertical="center" wrapText="1"/>
    </xf>
    <xf numFmtId="2" fontId="14" fillId="12" borderId="2" xfId="266" applyNumberFormat="1" applyFont="1" applyFill="1" applyBorder="1" applyAlignment="1">
      <alignment horizontal="center" vertical="center" wrapText="1"/>
    </xf>
    <xf numFmtId="2" fontId="14" fillId="12" borderId="11" xfId="266" applyNumberFormat="1" applyFont="1" applyFill="1" applyBorder="1" applyAlignment="1">
      <alignment horizontal="center" vertical="center" wrapText="1"/>
    </xf>
    <xf numFmtId="0" fontId="16" fillId="0" borderId="0" xfId="451" applyFont="1" applyFill="1" applyAlignment="1">
      <alignment horizontal="center" vertical="center" wrapText="1"/>
    </xf>
    <xf numFmtId="0" fontId="5" fillId="9"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cellXfs>
  <cellStyles count="677">
    <cellStyle name="_x0001_" xfId="38"/>
    <cellStyle name="??" xfId="77"/>
    <cellStyle name="?? [0.00]_List-dwg" xfId="58"/>
    <cellStyle name="?? [0]" xfId="80"/>
    <cellStyle name="?? [0] 2" xfId="50"/>
    <cellStyle name="?? 2" xfId="25"/>
    <cellStyle name="?? 3" xfId="83"/>
    <cellStyle name="??&amp;O?&amp;H?_x0008_??_x0007__x0001__x0001_" xfId="84"/>
    <cellStyle name="?_x001d_??%U©÷u&amp;H©÷9_x0008_? s_x000a__x0007__x0001__x0001_" xfId="87"/>
    <cellStyle name="?_x001d_??%U©÷u&amp;H©÷9_x0008_? s_x000a__x0007__x0001__x0001_ 2" xfId="78"/>
    <cellStyle name="???? [0.00]_List-dwg" xfId="40"/>
    <cellStyle name="????_List-dwg" xfId="91"/>
    <cellStyle name="???[0]_?? DI" xfId="49"/>
    <cellStyle name="???_?? DI" xfId="62"/>
    <cellStyle name="??[0]_MATL COST ANALYSIS" xfId="72"/>
    <cellStyle name="??_ ??? ???? " xfId="13"/>
    <cellStyle name="??A? [0]_laroux_1_¢¬???¢â? " xfId="92"/>
    <cellStyle name="??A?_laroux_1_¢¬???¢â? " xfId="95"/>
    <cellStyle name="?¡±¢¥?_?¨ù??¢´¢¥_¢¬???¢â? " xfId="96"/>
    <cellStyle name="?ðÇ%U?&amp;H?_x0008_?s_x000a__x0007__x0001__x0001_" xfId="97"/>
    <cellStyle name="?ðÇ%U?&amp;H?_x0008_?s_x000a__x0007__x0001__x0001_ 2" xfId="99"/>
    <cellStyle name="_Book1" xfId="100"/>
    <cellStyle name="_Book1_1" xfId="103"/>
    <cellStyle name="_Book1_1_BOQ-Thuan thao (Tai 07May)" xfId="107"/>
    <cellStyle name="_Book1_BC-QT-WB-dthao" xfId="108"/>
    <cellStyle name="_Book1_Book1" xfId="110"/>
    <cellStyle name="_Book1_BOQ of VAR 11 (variation of rebar cost increasement from 20.8 to 19.9.08)" xfId="113"/>
    <cellStyle name="_Book1_BOQ-Thuan thao (Tai 07May)" xfId="8"/>
    <cellStyle name="_Book1_KLTU (Dang Xuan Dam)" xfId="114"/>
    <cellStyle name="_Book2" xfId="116"/>
    <cellStyle name="_BOQ- Phan XD-COTECCONS (02-4-08)" xfId="117"/>
    <cellStyle name="_BoQ-E-TOWN 2 Building -COTECCONS" xfId="120"/>
    <cellStyle name="_Cau tao gia Thien Long Ha Nam (28-2-08)" xfId="122"/>
    <cellStyle name="_Cong tac chuan bi-Thanh" xfId="124"/>
    <cellStyle name="_INTERIM PAYMENT No 18 - by RHB 24.8.08" xfId="126"/>
    <cellStyle name="_KT (2)" xfId="130"/>
    <cellStyle name="_KT (2)_1" xfId="57"/>
    <cellStyle name="_KT (2)_1_Lora-tungchau" xfId="133"/>
    <cellStyle name="_KT (2)_1_Qt-HT3PQ1(CauKho)" xfId="48"/>
    <cellStyle name="_KT (2)_2" xfId="59"/>
    <cellStyle name="_KT (2)_2_TG-TH" xfId="140"/>
    <cellStyle name="_KT (2)_2_TG-TH_BAO CAO KLCT PT2000" xfId="142"/>
    <cellStyle name="_KT (2)_2_TG-TH_BAO CAO PT2000" xfId="145"/>
    <cellStyle name="_KT (2)_2_TG-TH_BAO CAO PT2000_Book1" xfId="146"/>
    <cellStyle name="_KT (2)_2_TG-TH_Bao cao XDCB 2001 - T11 KH dieu chinh 20-11-THAI" xfId="151"/>
    <cellStyle name="_KT (2)_2_TG-TH_Book1" xfId="152"/>
    <cellStyle name="_KT (2)_2_TG-TH_Book1_1" xfId="153"/>
    <cellStyle name="_KT (2)_2_TG-TH_Book1_2" xfId="154"/>
    <cellStyle name="_KT (2)_2_TG-TH_Book1_3" xfId="157"/>
    <cellStyle name="_KT (2)_2_TG-TH_Book1_4" xfId="159"/>
    <cellStyle name="_KT (2)_2_TG-TH_Book1_Book2" xfId="73"/>
    <cellStyle name="_KT (2)_2_TG-TH_Book1_BOQ-Thuan thao (Tai 07May)" xfId="161"/>
    <cellStyle name="_KT (2)_2_TG-TH_Book1_Cong tac chuan bi-Thanh" xfId="164"/>
    <cellStyle name="_KT (2)_2_TG-TH_Book1_Copy of Cau tao gia Mau" xfId="166"/>
    <cellStyle name="_KT (2)_2_TG-TH_Book2" xfId="167"/>
    <cellStyle name="_KT (2)_2_TG-TH_BOQ of VAR 11 (variation of rebar cost increasement from 20.8 to 19.9.08)" xfId="168"/>
    <cellStyle name="_KT (2)_2_TG-TH_BOQ-Thuan thao (Tai 07May)" xfId="163"/>
    <cellStyle name="_KT (2)_2_TG-TH_Cong tac chuan bi-Thanh" xfId="170"/>
    <cellStyle name="_KT (2)_2_TG-TH_Copy of Cau tao gia Mau" xfId="171"/>
    <cellStyle name="_KT (2)_2_TG-TH_DTCDT MR.2N110.HOCMON.TDTOAN.CCUNG" xfId="175"/>
    <cellStyle name="_KT (2)_2_TG-TH_KLTU (Dang Xuan Dam)" xfId="176"/>
    <cellStyle name="_KT (2)_2_TG-TH_Lora-tungchau" xfId="178"/>
    <cellStyle name="_KT (2)_2_TG-TH_PGIA-phieu tham tra Kho bac" xfId="179"/>
    <cellStyle name="_KT (2)_2_TG-TH_PT02-02" xfId="182"/>
    <cellStyle name="_KT (2)_2_TG-TH_PT02-02_Book1" xfId="184"/>
    <cellStyle name="_KT (2)_2_TG-TH_PT02-03" xfId="187"/>
    <cellStyle name="_KT (2)_2_TG-TH_PT02-03_Book1" xfId="188"/>
    <cellStyle name="_KT (2)_2_TG-TH_Qt-HT3PQ1(CauKho)" xfId="190"/>
    <cellStyle name="_KT (2)_3" xfId="63"/>
    <cellStyle name="_KT (2)_3_TG-TH" xfId="109"/>
    <cellStyle name="_KT (2)_3_TG-TH_Book1" xfId="194"/>
    <cellStyle name="_KT (2)_3_TG-TH_Book1_1" xfId="195"/>
    <cellStyle name="_KT (2)_3_TG-TH_Book1_BC-QT-WB-dthao" xfId="197"/>
    <cellStyle name="_KT (2)_3_TG-TH_Book1_BOQ-Thuan thao (Tai 07May)" xfId="199"/>
    <cellStyle name="_KT (2)_3_TG-TH_Book2" xfId="202"/>
    <cellStyle name="_KT (2)_3_TG-TH_BOQ of VAR 11 (variation of rebar cost increasement from 20.8 to 19.9.08)" xfId="203"/>
    <cellStyle name="_KT (2)_3_TG-TH_BOQ-Thuan thao (Tai 07May)" xfId="205"/>
    <cellStyle name="_KT (2)_3_TG-TH_Cong tac chuan bi-Thanh" xfId="206"/>
    <cellStyle name="_KT (2)_3_TG-TH_Copy of Cau tao gia Mau" xfId="211"/>
    <cellStyle name="_KT (2)_3_TG-TH_KLTU (Dang Xuan Dam)" xfId="85"/>
    <cellStyle name="_KT (2)_3_TG-TH_Lora-tungchau" xfId="213"/>
    <cellStyle name="_KT (2)_3_TG-TH_PERSONAL" xfId="215"/>
    <cellStyle name="_KT (2)_3_TG-TH_PERSONAL_Book1" xfId="55"/>
    <cellStyle name="_KT (2)_3_TG-TH_PERSONAL_BOQ-Thuan thao (Tai 07May)" xfId="219"/>
    <cellStyle name="_KT (2)_3_TG-TH_PERSONAL_Copy of Cau tao gia Mau" xfId="221"/>
    <cellStyle name="_KT (2)_3_TG-TH_PERSONAL_HTQ.8 GD1" xfId="222"/>
    <cellStyle name="_KT (2)_3_TG-TH_PERSONAL_Tong hop KHCB 2001" xfId="9"/>
    <cellStyle name="_KT (2)_3_TG-TH_Qt-HT3PQ1(CauKho)" xfId="225"/>
    <cellStyle name="_KT (2)_4" xfId="68"/>
    <cellStyle name="_KT (2)_4_BAO CAO KLCT PT2000" xfId="230"/>
    <cellStyle name="_KT (2)_4_BAO CAO PT2000" xfId="207"/>
    <cellStyle name="_KT (2)_4_BAO CAO PT2000_Book1" xfId="233"/>
    <cellStyle name="_KT (2)_4_Bao cao XDCB 2001 - T11 KH dieu chinh 20-11-THAI" xfId="33"/>
    <cellStyle name="_KT (2)_4_Book1" xfId="44"/>
    <cellStyle name="_KT (2)_4_Book1_1" xfId="234"/>
    <cellStyle name="_KT (2)_4_Book1_2" xfId="236"/>
    <cellStyle name="_KT (2)_4_Book1_3" xfId="238"/>
    <cellStyle name="_KT (2)_4_Book1_4" xfId="241"/>
    <cellStyle name="_KT (2)_4_Book1_Book2" xfId="43"/>
    <cellStyle name="_KT (2)_4_Book1_BOQ-Thuan thao (Tai 07May)" xfId="201"/>
    <cellStyle name="_KT (2)_4_Book1_Cong tac chuan bi-Thanh" xfId="245"/>
    <cellStyle name="_KT (2)_4_Book1_Copy of Cau tao gia Mau" xfId="247"/>
    <cellStyle name="_KT (2)_4_Book2" xfId="248"/>
    <cellStyle name="_KT (2)_4_BOQ of VAR 11 (variation of rebar cost increasement from 20.8 to 19.9.08)" xfId="141"/>
    <cellStyle name="_KT (2)_4_BOQ-Thuan thao (Tai 07May)" xfId="64"/>
    <cellStyle name="_KT (2)_4_Cong tac chuan bi-Thanh" xfId="251"/>
    <cellStyle name="_KT (2)_4_Copy of Cau tao gia Mau" xfId="252"/>
    <cellStyle name="_KT (2)_4_DTCDT MR.2N110.HOCMON.TDTOAN.CCUNG" xfId="196"/>
    <cellStyle name="_KT (2)_4_KLTU (Dang Xuan Dam)" xfId="254"/>
    <cellStyle name="_KT (2)_4_Lora-tungchau" xfId="255"/>
    <cellStyle name="_KT (2)_4_PGIA-phieu tham tra Kho bac" xfId="231"/>
    <cellStyle name="_KT (2)_4_PT02-02" xfId="51"/>
    <cellStyle name="_KT (2)_4_PT02-02_Book1" xfId="257"/>
    <cellStyle name="_KT (2)_4_PT02-03" xfId="204"/>
    <cellStyle name="_KT (2)_4_PT02-03_Book1" xfId="259"/>
    <cellStyle name="_KT (2)_4_Qt-HT3PQ1(CauKho)" xfId="198"/>
    <cellStyle name="_KT (2)_4_TG-TH" xfId="262"/>
    <cellStyle name="_KT (2)_5" xfId="264"/>
    <cellStyle name="_KT (2)_5_BAO CAO KLCT PT2000" xfId="169"/>
    <cellStyle name="_KT (2)_5_BAO CAO PT2000" xfId="265"/>
    <cellStyle name="_KT (2)_5_BAO CAO PT2000_Book1" xfId="173"/>
    <cellStyle name="_KT (2)_5_Bao cao XDCB 2001 - T11 KH dieu chinh 20-11-THAI" xfId="268"/>
    <cellStyle name="_KT (2)_5_Book1" xfId="269"/>
    <cellStyle name="_KT (2)_5_Book1_1" xfId="270"/>
    <cellStyle name="_KT (2)_5_Book1_2" xfId="274"/>
    <cellStyle name="_KT (2)_5_Book1_3" xfId="276"/>
    <cellStyle name="_KT (2)_5_Book1_4" xfId="277"/>
    <cellStyle name="_KT (2)_5_Book1_BC-QT-WB-dthao" xfId="280"/>
    <cellStyle name="_KT (2)_5_Book1_Book2" xfId="253"/>
    <cellStyle name="_KT (2)_5_Book1_BOQ-Thuan thao (Tai 07May)" xfId="281"/>
    <cellStyle name="_KT (2)_5_Book1_Cong tac chuan bi-Thanh" xfId="282"/>
    <cellStyle name="_KT (2)_5_Book1_Copy of Cau tao gia Mau" xfId="284"/>
    <cellStyle name="_KT (2)_5_Book2" xfId="288"/>
    <cellStyle name="_KT (2)_5_BOQ of VAR 11 (variation of rebar cost increasement from 20.8 to 19.9.08)" xfId="5"/>
    <cellStyle name="_KT (2)_5_BOQ-Thuan thao (Tai 07May)" xfId="290"/>
    <cellStyle name="_KT (2)_5_Cong tac chuan bi-Thanh" xfId="292"/>
    <cellStyle name="_KT (2)_5_Copy of Cau tao gia Mau" xfId="1"/>
    <cellStyle name="_KT (2)_5_DTCDT MR.2N110.HOCMON.TDTOAN.CCUNG" xfId="293"/>
    <cellStyle name="_KT (2)_5_KLTU (Dang Xuan Dam)" xfId="296"/>
    <cellStyle name="_KT (2)_5_Lora-tungchau" xfId="298"/>
    <cellStyle name="_KT (2)_5_PGIA-phieu tham tra Kho bac" xfId="300"/>
    <cellStyle name="_KT (2)_5_PT02-02" xfId="302"/>
    <cellStyle name="_KT (2)_5_PT02-02_Book1" xfId="220"/>
    <cellStyle name="_KT (2)_5_PT02-03" xfId="304"/>
    <cellStyle name="_KT (2)_5_PT02-03_Book1" xfId="305"/>
    <cellStyle name="_KT (2)_5_Qt-HT3PQ1(CauKho)" xfId="307"/>
    <cellStyle name="_KT (2)_Book1" xfId="249"/>
    <cellStyle name="_KT (2)_Book1_1" xfId="308"/>
    <cellStyle name="_KT (2)_Book1_BC-QT-WB-dthao" xfId="289"/>
    <cellStyle name="_KT (2)_Book1_BOQ-Thuan thao (Tai 07May)" xfId="160"/>
    <cellStyle name="_KT (2)_Book2" xfId="189"/>
    <cellStyle name="_KT (2)_BOQ of VAR 11 (variation of rebar cost increasement from 20.8 to 19.9.08)" xfId="310"/>
    <cellStyle name="_KT (2)_BOQ-Thuan thao (Tai 07May)" xfId="312"/>
    <cellStyle name="_KT (2)_Cong tac chuan bi-Thanh" xfId="67"/>
    <cellStyle name="_KT (2)_Copy of Cau tao gia Mau" xfId="313"/>
    <cellStyle name="_KT (2)_KLTU (Dang Xuan Dam)" xfId="315"/>
    <cellStyle name="_KT (2)_Lora-tungchau" xfId="316"/>
    <cellStyle name="_KT (2)_PERSONAL" xfId="317"/>
    <cellStyle name="_KT (2)_PERSONAL_Book1" xfId="34"/>
    <cellStyle name="_KT (2)_PERSONAL_BOQ-Thuan thao (Tai 07May)" xfId="318"/>
    <cellStyle name="_KT (2)_PERSONAL_Copy of Cau tao gia Mau" xfId="260"/>
    <cellStyle name="_KT (2)_PERSONAL_HTQ.8 GD1" xfId="319"/>
    <cellStyle name="_KT (2)_PERSONAL_Tong hop KHCB 2001" xfId="320"/>
    <cellStyle name="_KT (2)_Qt-HT3PQ1(CauKho)" xfId="321"/>
    <cellStyle name="_KT (2)_TG-TH" xfId="322"/>
    <cellStyle name="_KT_TG" xfId="185"/>
    <cellStyle name="_KT_TG_1" xfId="324"/>
    <cellStyle name="_KT_TG_1_BAO CAO KLCT PT2000" xfId="74"/>
    <cellStyle name="_KT_TG_1_BAO CAO PT2000" xfId="212"/>
    <cellStyle name="_KT_TG_1_BAO CAO PT2000_Book1" xfId="325"/>
    <cellStyle name="_KT_TG_1_Bao cao XDCB 2001 - T11 KH dieu chinh 20-11-THAI" xfId="101"/>
    <cellStyle name="_KT_TG_1_Book1" xfId="326"/>
    <cellStyle name="_KT_TG_1_Book1_1" xfId="192"/>
    <cellStyle name="_KT_TG_1_Book1_2" xfId="328"/>
    <cellStyle name="_KT_TG_1_Book1_3" xfId="131"/>
    <cellStyle name="_KT_TG_1_Book1_4" xfId="329"/>
    <cellStyle name="_KT_TG_1_Book1_BC-QT-WB-dthao" xfId="331"/>
    <cellStyle name="_KT_TG_1_Book1_Book2" xfId="46"/>
    <cellStyle name="_KT_TG_1_Book1_BOQ-Thuan thao (Tai 07May)" xfId="76"/>
    <cellStyle name="_KT_TG_1_Book1_Cong tac chuan bi-Thanh" xfId="193"/>
    <cellStyle name="_KT_TG_1_Book1_Copy of Cau tao gia Mau" xfId="333"/>
    <cellStyle name="_KT_TG_1_Book2" xfId="334"/>
    <cellStyle name="_KT_TG_1_BOQ of VAR 11 (variation of rebar cost increasement from 20.8 to 19.9.08)" xfId="335"/>
    <cellStyle name="_KT_TG_1_BOQ-Thuan thao (Tai 07May)" xfId="338"/>
    <cellStyle name="_KT_TG_1_Cong tac chuan bi-Thanh" xfId="339"/>
    <cellStyle name="_KT_TG_1_Copy of Cau tao gia Mau" xfId="111"/>
    <cellStyle name="_KT_TG_1_DTCDT MR.2N110.HOCMON.TDTOAN.CCUNG" xfId="340"/>
    <cellStyle name="_KT_TG_1_KLTU (Dang Xuan Dam)" xfId="341"/>
    <cellStyle name="_KT_TG_1_Lora-tungchau" xfId="344"/>
    <cellStyle name="_KT_TG_1_PGIA-phieu tham tra Kho bac" xfId="132"/>
    <cellStyle name="_KT_TG_1_PT02-02" xfId="309"/>
    <cellStyle name="_KT_TG_1_PT02-02_Book1" xfId="346"/>
    <cellStyle name="_KT_TG_1_PT02-03" xfId="31"/>
    <cellStyle name="_KT_TG_1_PT02-03_Book1" xfId="350"/>
    <cellStyle name="_KT_TG_1_Qt-HT3PQ1(CauKho)" xfId="311"/>
    <cellStyle name="_KT_TG_2" xfId="354"/>
    <cellStyle name="_KT_TG_2_BAO CAO KLCT PT2000" xfId="177"/>
    <cellStyle name="_KT_TG_2_BAO CAO PT2000" xfId="356"/>
    <cellStyle name="_KT_TG_2_BAO CAO PT2000_Book1" xfId="357"/>
    <cellStyle name="_KT_TG_2_Bao cao XDCB 2001 - T11 KH dieu chinh 20-11-THAI" xfId="250"/>
    <cellStyle name="_KT_TG_2_Book1" xfId="226"/>
    <cellStyle name="_KT_TG_2_Book1_1" xfId="358"/>
    <cellStyle name="_KT_TG_2_Book1_2" xfId="360"/>
    <cellStyle name="_KT_TG_2_Book1_3" xfId="361"/>
    <cellStyle name="_KT_TG_2_Book1_4" xfId="102"/>
    <cellStyle name="_KT_TG_2_Book1_Book2" xfId="267"/>
    <cellStyle name="_KT_TG_2_Book1_BOQ-Thuan thao (Tai 07May)" xfId="362"/>
    <cellStyle name="_KT_TG_2_Book1_Cong tac chuan bi-Thanh" xfId="366"/>
    <cellStyle name="_KT_TG_2_Book1_Copy of Cau tao gia Mau" xfId="22"/>
    <cellStyle name="_KT_TG_2_Book2" xfId="30"/>
    <cellStyle name="_KT_TG_2_BOQ of VAR 11 (variation of rebar cost increasement from 20.8 to 19.9.08)" xfId="368"/>
    <cellStyle name="_KT_TG_2_BOQ-Thuan thao (Tai 07May)" xfId="369"/>
    <cellStyle name="_KT_TG_2_Cong tac chuan bi-Thanh" xfId="370"/>
    <cellStyle name="_KT_TG_2_Copy of Cau tao gia Mau" xfId="336"/>
    <cellStyle name="_KT_TG_2_DTCDT MR.2N110.HOCMON.TDTOAN.CCUNG" xfId="242"/>
    <cellStyle name="_KT_TG_2_KLTU (Dang Xuan Dam)" xfId="371"/>
    <cellStyle name="_KT_TG_2_Lora-tungchau" xfId="294"/>
    <cellStyle name="_KT_TG_2_PGIA-phieu tham tra Kho bac" xfId="375"/>
    <cellStyle name="_KT_TG_2_PT02-02" xfId="377"/>
    <cellStyle name="_KT_TG_2_PT02-02_Book1" xfId="378"/>
    <cellStyle name="_KT_TG_2_PT02-03" xfId="380"/>
    <cellStyle name="_KT_TG_2_PT02-03_Book1" xfId="382"/>
    <cellStyle name="_KT_TG_2_Qt-HT3PQ1(CauKho)" xfId="246"/>
    <cellStyle name="_KT_TG_3" xfId="386"/>
    <cellStyle name="_KT_TG_4" xfId="32"/>
    <cellStyle name="_KT_TG_4_Lora-tungchau" xfId="272"/>
    <cellStyle name="_KT_TG_4_Qt-HT3PQ1(CauKho)" xfId="387"/>
    <cellStyle name="_Lora-tungchau" xfId="181"/>
    <cellStyle name="_PERSONAL" xfId="191"/>
    <cellStyle name="_PERSONAL_Book1" xfId="7"/>
    <cellStyle name="_PERSONAL_BOQ-Thuan thao (Tai 07May)" xfId="388"/>
    <cellStyle name="_PERSONAL_Copy of Cau tao gia Mau" xfId="390"/>
    <cellStyle name="_PERSONAL_HTQ.8 GD1" xfId="127"/>
    <cellStyle name="_PERSONAL_Tong hop KHCB 2001" xfId="391"/>
    <cellStyle name="_Qt-HT3PQ1(CauKho)" xfId="148"/>
    <cellStyle name="_TG-TH" xfId="392"/>
    <cellStyle name="_TG-TH_1" xfId="16"/>
    <cellStyle name="_TG-TH_1_BAO CAO KLCT PT2000" xfId="393"/>
    <cellStyle name="_TG-TH_1_BAO CAO PT2000" xfId="275"/>
    <cellStyle name="_TG-TH_1_BAO CAO PT2000_Book1" xfId="394"/>
    <cellStyle name="_TG-TH_1_Bao cao XDCB 2001 - T11 KH dieu chinh 20-11-THAI" xfId="297"/>
    <cellStyle name="_TG-TH_1_Book1" xfId="396"/>
    <cellStyle name="_TG-TH_1_Book1_1" xfId="397"/>
    <cellStyle name="_TG-TH_1_Book1_2" xfId="399"/>
    <cellStyle name="_TG-TH_1_Book1_3" xfId="401"/>
    <cellStyle name="_TG-TH_1_Book1_4" xfId="402"/>
    <cellStyle name="_TG-TH_1_Book1_BC-QT-WB-dthao" xfId="406"/>
    <cellStyle name="_TG-TH_1_Book1_Book2" xfId="407"/>
    <cellStyle name="_TG-TH_1_Book1_BOQ-Thuan thao (Tai 07May)" xfId="408"/>
    <cellStyle name="_TG-TH_1_Book1_Cong tac chuan bi-Thanh" xfId="410"/>
    <cellStyle name="_TG-TH_1_Book1_Copy of Cau tao gia Mau" xfId="17"/>
    <cellStyle name="_TG-TH_1_Book2" xfId="412"/>
    <cellStyle name="_TG-TH_1_BOQ of VAR 11 (variation of rebar cost increasement from 20.8 to 19.9.08)" xfId="395"/>
    <cellStyle name="_TG-TH_1_BOQ-Thuan thao (Tai 07May)" xfId="158"/>
    <cellStyle name="_TG-TH_1_Cong tac chuan bi-Thanh" xfId="45"/>
    <cellStyle name="_TG-TH_1_Copy of Cau tao gia Mau" xfId="416"/>
    <cellStyle name="_TG-TH_1_DTCDT MR.2N110.HOCMON.TDTOAN.CCUNG" xfId="417"/>
    <cellStyle name="_TG-TH_1_KLTU (Dang Xuan Dam)" xfId="418"/>
    <cellStyle name="_TG-TH_1_Lora-tungchau" xfId="224"/>
    <cellStyle name="_TG-TH_1_PGIA-phieu tham tra Kho bac" xfId="420"/>
    <cellStyle name="_TG-TH_1_PT02-02" xfId="414"/>
    <cellStyle name="_TG-TH_1_PT02-02_Book1" xfId="423"/>
    <cellStyle name="_TG-TH_1_PT02-03" xfId="271"/>
    <cellStyle name="_TG-TH_1_PT02-03_Book1" xfId="415"/>
    <cellStyle name="_TG-TH_1_Qt-HT3PQ1(CauKho)" xfId="137"/>
    <cellStyle name="_TG-TH_2" xfId="60"/>
    <cellStyle name="_TG-TH_2_BAO CAO KLCT PT2000" xfId="424"/>
    <cellStyle name="_TG-TH_2_BAO CAO PT2000" xfId="426"/>
    <cellStyle name="_TG-TH_2_BAO CAO PT2000_Book1" xfId="427"/>
    <cellStyle name="_TG-TH_2_Bao cao XDCB 2001 - T11 KH dieu chinh 20-11-THAI" xfId="413"/>
    <cellStyle name="_TG-TH_2_Book1" xfId="332"/>
    <cellStyle name="_TG-TH_2_Book1_1" xfId="429"/>
    <cellStyle name="_TG-TH_2_Book1_2" xfId="367"/>
    <cellStyle name="_TG-TH_2_Book1_3" xfId="314"/>
    <cellStyle name="_TG-TH_2_Book1_4" xfId="430"/>
    <cellStyle name="_TG-TH_2_Book1_Book2" xfId="431"/>
    <cellStyle name="_TG-TH_2_Book1_BOQ-Thuan thao (Tai 07May)" xfId="98"/>
    <cellStyle name="_TG-TH_2_Book1_Cong tac chuan bi-Thanh" xfId="433"/>
    <cellStyle name="_TG-TH_2_Book1_Copy of Cau tao gia Mau" xfId="434"/>
    <cellStyle name="_TG-TH_2_Book2" xfId="435"/>
    <cellStyle name="_TG-TH_2_BOQ of VAR 11 (variation of rebar cost increasement from 20.8 to 19.9.08)" xfId="438"/>
    <cellStyle name="_TG-TH_2_BOQ-Thuan thao (Tai 07May)" xfId="115"/>
    <cellStyle name="_TG-TH_2_Cong tac chuan bi-Thanh" xfId="400"/>
    <cellStyle name="_TG-TH_2_Copy of Cau tao gia Mau" xfId="86"/>
    <cellStyle name="_TG-TH_2_DTCDT MR.2N110.HOCMON.TDTOAN.CCUNG" xfId="439"/>
    <cellStyle name="_TG-TH_2_KLTU (Dang Xuan Dam)" xfId="443"/>
    <cellStyle name="_TG-TH_2_Lora-tungchau" xfId="444"/>
    <cellStyle name="_TG-TH_2_PGIA-phieu tham tra Kho bac" xfId="446"/>
    <cellStyle name="_TG-TH_2_PT02-02" xfId="379"/>
    <cellStyle name="_TG-TH_2_PT02-02_Book1" xfId="337"/>
    <cellStyle name="_TG-TH_2_PT02-03" xfId="447"/>
    <cellStyle name="_TG-TH_2_PT02-03_Book1" xfId="448"/>
    <cellStyle name="_TG-TH_2_Qt-HT3PQ1(CauKho)" xfId="425"/>
    <cellStyle name="_TG-TH_3" xfId="65"/>
    <cellStyle name="_TG-TH_3_Lora-tungchau" xfId="18"/>
    <cellStyle name="_TG-TH_3_Qt-HT3PQ1(CauKho)" xfId="449"/>
    <cellStyle name="_TG-TH_4" xfId="70"/>
    <cellStyle name="_Thau phu NCC" xfId="450"/>
    <cellStyle name="_Villa A,B,C,D-Coteccons" xfId="39"/>
    <cellStyle name="_YC bao gia-Phan cong CV River Garden" xfId="452"/>
    <cellStyle name="•W?_Format" xfId="453"/>
    <cellStyle name="•W€_Format" xfId="42"/>
    <cellStyle name="•W_Format" xfId="455"/>
    <cellStyle name="\¦ÏÝÌnCp[N" xfId="456"/>
    <cellStyle name="aOe [0.00]_s-ns-bq" xfId="218"/>
    <cellStyle name="aOe_s-ns-bq" xfId="457"/>
    <cellStyle name="EY [0.00]_CONDITION (2)" xfId="454"/>
    <cellStyle name="EY_CONDITION (2)" xfId="210"/>
    <cellStyle name="nCp[N" xfId="458"/>
    <cellStyle name="W_D8" xfId="180"/>
    <cellStyle name="1" xfId="460"/>
    <cellStyle name="¹éºÐÀ²_      " xfId="461"/>
    <cellStyle name="ÅëÈ­ [0]_      " xfId="165"/>
    <cellStyle name="AeE­ [0]_INQUIRY ¿?¾÷AßAø " xfId="150"/>
    <cellStyle name="ÅëÈ­ [0]_L601CPT" xfId="10"/>
    <cellStyle name="ÅëÈ­_      " xfId="327"/>
    <cellStyle name="AeE­_INQUIRY ¿?¾÷AßAø " xfId="462"/>
    <cellStyle name="ÅëÈ­_L601CPT" xfId="463"/>
    <cellStyle name="ÄÞ¸¶ [0]_      " xfId="235"/>
    <cellStyle name="AÞ¸¶ [0]_INQUIRY ¿?¾÷AßAø " xfId="4"/>
    <cellStyle name="ÄÞ¸¶ [0]_L601CPT" xfId="256"/>
    <cellStyle name="ÄÞ¸¶_      " xfId="432"/>
    <cellStyle name="AÞ¸¶_INQUIRY ¿?¾÷AßAø " xfId="466"/>
    <cellStyle name="ÄÞ¸¶_L601CPT" xfId="94"/>
    <cellStyle name="AutoFormat Options" xfId="208"/>
    <cellStyle name="Body" xfId="467"/>
    <cellStyle name="C?AØ_¿?¾÷CoE² " xfId="468"/>
    <cellStyle name="Ç¥ÁØ_      " xfId="349"/>
    <cellStyle name="C￥AØ_¿μ¾÷CoE² " xfId="470"/>
    <cellStyle name="Ç¥ÁØ_±¸¹Ì´ëÃ¥" xfId="28"/>
    <cellStyle name="Calc Currency (0)" xfId="471"/>
    <cellStyle name="Calc Currency (2)" xfId="295"/>
    <cellStyle name="Calc Percent (0)" xfId="472"/>
    <cellStyle name="Calc Percent (1)" xfId="473"/>
    <cellStyle name="Calc Percent (2)" xfId="104"/>
    <cellStyle name="Calc Units (0)" xfId="278"/>
    <cellStyle name="Calc Units (1)" xfId="291"/>
    <cellStyle name="Calc Units (2)" xfId="474"/>
    <cellStyle name="category" xfId="475"/>
    <cellStyle name="Cerrency_Sheet2_XANGDAU" xfId="125"/>
    <cellStyle name="CHUONG" xfId="488"/>
    <cellStyle name="Comma" xfId="2" builtinId="3"/>
    <cellStyle name="Comma [00]" xfId="359"/>
    <cellStyle name="Comma 2" xfId="266"/>
    <cellStyle name="Comma 3" xfId="476"/>
    <cellStyle name="Comma 3 2" xfId="301"/>
    <cellStyle name="Comma 4" xfId="477"/>
    <cellStyle name="Comma 5" xfId="89"/>
    <cellStyle name="comma zerodec" xfId="441"/>
    <cellStyle name="Comma0" xfId="479"/>
    <cellStyle name="Comma0 2" xfId="480"/>
    <cellStyle name="Currency [00]" xfId="481"/>
    <cellStyle name="Currency0" xfId="484"/>
    <cellStyle name="Currency0 2" xfId="303"/>
    <cellStyle name="Currency1" xfId="487"/>
    <cellStyle name="D$_x0004_P??_x0010__x000b_?_x0015_?$_x0004_?_x000f_?" xfId="489"/>
    <cellStyle name="D$_x0004_P??_x0010__x000b_?_x0015_?$_x0004_?_x000f_? 2" xfId="143"/>
    <cellStyle name="D$_x0004_P?_x0010__x000b_픲_x0015_딡$_x0004_뗈_x000f_?" xfId="47"/>
    <cellStyle name="D$_x0004_P?_x0010__x000b_픲_x0015_딡$_x0004_뗈_x000f_? 2" xfId="239"/>
    <cellStyle name="Date" xfId="147"/>
    <cellStyle name="Date 2" xfId="237"/>
    <cellStyle name="Date Short" xfId="106"/>
    <cellStyle name="Date_Book1" xfId="440"/>
    <cellStyle name="Dezimal [0]_ALLE_ITEMS_280800_EV_NL" xfId="490"/>
    <cellStyle name="Dezimal_AKE_100N" xfId="52"/>
    <cellStyle name="Dollar (zero dec)" xfId="491"/>
    <cellStyle name="Enter Currency (0)" xfId="209"/>
    <cellStyle name="Enter Currency (2)" xfId="283"/>
    <cellStyle name="Enter Units (0)" xfId="135"/>
    <cellStyle name="Enter Units (1)" xfId="494"/>
    <cellStyle name="Enter Units (2)" xfId="497"/>
    <cellStyle name="Fixed" xfId="499"/>
    <cellStyle name="Fixed 2" xfId="500"/>
    <cellStyle name="Grey" xfId="501"/>
    <cellStyle name="HEADER" xfId="504"/>
    <cellStyle name="Header1" xfId="505"/>
    <cellStyle name="Header2" xfId="261"/>
    <cellStyle name="Heading1" xfId="506"/>
    <cellStyle name="Heading2" xfId="507"/>
    <cellStyle name="HUY" xfId="508"/>
    <cellStyle name="Hyperlink" xfId="6" builtinId="8"/>
    <cellStyle name="i·0" xfId="364"/>
    <cellStyle name="Input [yellow]" xfId="442"/>
    <cellStyle name="Link Currency (0)" xfId="509"/>
    <cellStyle name="Link Currency (2)" xfId="510"/>
    <cellStyle name="Link Units (0)" xfId="156"/>
    <cellStyle name="Link Units (1)" xfId="511"/>
    <cellStyle name="Link Units (2)" xfId="41"/>
    <cellStyle name="Millares [0]_Well Timing" xfId="512"/>
    <cellStyle name="Millares_Well Timing" xfId="513"/>
    <cellStyle name="Milliers_cea" xfId="93"/>
    <cellStyle name="Model" xfId="121"/>
    <cellStyle name="Moneda [0]_Well Timing" xfId="515"/>
    <cellStyle name="Moneda_Well Timing" xfId="363"/>
    <cellStyle name="Monétaire [0]_TARIFFS DB" xfId="516"/>
    <cellStyle name="Monétaire_TARIFFS DB" xfId="517"/>
    <cellStyle name="n" xfId="373"/>
    <cellStyle name="New Times Roman" xfId="263"/>
    <cellStyle name="no dec" xfId="445"/>
    <cellStyle name="ÑONVÒ" xfId="518"/>
    <cellStyle name="Normal" xfId="0" builtinId="0"/>
    <cellStyle name="Normal - Style1" xfId="61"/>
    <cellStyle name="Normal - Style2" xfId="66"/>
    <cellStyle name="Normal - Style3" xfId="71"/>
    <cellStyle name="Normal - Style4" xfId="37"/>
    <cellStyle name="Normal - Style5" xfId="330"/>
    <cellStyle name="Normal - Style6" xfId="128"/>
    <cellStyle name="Normal - Style7" xfId="520"/>
    <cellStyle name="Normal - Style8" xfId="521"/>
    <cellStyle name="Normal 2" xfId="345"/>
    <cellStyle name="Normal 2 2" xfId="216"/>
    <cellStyle name="Normal 3" xfId="112"/>
    <cellStyle name="Normal 3 3" xfId="428"/>
    <cellStyle name="Normal 3 3 2" xfId="523"/>
    <cellStyle name="Normal 5" xfId="524"/>
    <cellStyle name="Normal_CUCHIK" xfId="105"/>
    <cellStyle name="Normal_KLTU (2 Phan)" xfId="519"/>
    <cellStyle name="Normal_KLTU (Nguyen Trong Hieu)" xfId="498"/>
    <cellStyle name="Normal1" xfId="299"/>
    <cellStyle name="omma [0]_Mktg Prog" xfId="525"/>
    <cellStyle name="ormal_Sheet1_1" xfId="526"/>
    <cellStyle name="Percent [0]" xfId="273"/>
    <cellStyle name="Percent [00]" xfId="478"/>
    <cellStyle name="Percent [2]" xfId="389"/>
    <cellStyle name="Percent 2" xfId="398"/>
    <cellStyle name="PrePop Currency (0)" xfId="374"/>
    <cellStyle name="PrePop Currency (2)" xfId="527"/>
    <cellStyle name="PrePop Units (0)" xfId="528"/>
    <cellStyle name="PrePop Units (1)" xfId="529"/>
    <cellStyle name="PrePop Units (2)" xfId="530"/>
    <cellStyle name="S—_x0008_" xfId="286"/>
    <cellStyle name="s1" xfId="54"/>
    <cellStyle name="Standard_AAbgleich" xfId="532"/>
    <cellStyle name="Style 1" xfId="451"/>
    <cellStyle name="Style 10" xfId="409"/>
    <cellStyle name="Style 11" xfId="533"/>
    <cellStyle name="Style 12" xfId="342"/>
    <cellStyle name="Style 13" xfId="469"/>
    <cellStyle name="Style 14" xfId="134"/>
    <cellStyle name="Style 15" xfId="534"/>
    <cellStyle name="Style 16" xfId="536"/>
    <cellStyle name="Style 17" xfId="383"/>
    <cellStyle name="Style 18" xfId="538"/>
    <cellStyle name="Style 19" xfId="492"/>
    <cellStyle name="Style 2" xfId="540"/>
    <cellStyle name="Style 20" xfId="535"/>
    <cellStyle name="Style 21" xfId="537"/>
    <cellStyle name="Style 22" xfId="384"/>
    <cellStyle name="Style 23" xfId="539"/>
    <cellStyle name="Style 24" xfId="493"/>
    <cellStyle name="Style 25" xfId="118"/>
    <cellStyle name="Style 26" xfId="541"/>
    <cellStyle name="Style 27" xfId="543"/>
    <cellStyle name="Style 28" xfId="404"/>
    <cellStyle name="Style 29" xfId="495"/>
    <cellStyle name="Style 3" xfId="514"/>
    <cellStyle name="Style 30" xfId="119"/>
    <cellStyle name="Style 31" xfId="542"/>
    <cellStyle name="Style 32" xfId="544"/>
    <cellStyle name="Style 33" xfId="405"/>
    <cellStyle name="Style 34" xfId="496"/>
    <cellStyle name="Style 35" xfId="503"/>
    <cellStyle name="Style 36" xfId="546"/>
    <cellStyle name="Style 37" xfId="548"/>
    <cellStyle name="Style 38" xfId="550"/>
    <cellStyle name="Style 39" xfId="552"/>
    <cellStyle name="Style 4" xfId="553"/>
    <cellStyle name="Style 40" xfId="502"/>
    <cellStyle name="Style 41" xfId="545"/>
    <cellStyle name="Style 42" xfId="547"/>
    <cellStyle name="Style 43" xfId="549"/>
    <cellStyle name="Style 44" xfId="551"/>
    <cellStyle name="Style 45" xfId="422"/>
    <cellStyle name="Style 46" xfId="555"/>
    <cellStyle name="Style 47" xfId="229"/>
    <cellStyle name="Style 48" xfId="27"/>
    <cellStyle name="Style 49" xfId="557"/>
    <cellStyle name="Style 5" xfId="558"/>
    <cellStyle name="Style 50" xfId="421"/>
    <cellStyle name="Style 51" xfId="554"/>
    <cellStyle name="Style 52" xfId="228"/>
    <cellStyle name="Style 53" xfId="26"/>
    <cellStyle name="Style 54" xfId="556"/>
    <cellStyle name="Style 55" xfId="483"/>
    <cellStyle name="Style 56" xfId="486"/>
    <cellStyle name="Style 57" xfId="560"/>
    <cellStyle name="Style 58" xfId="12"/>
    <cellStyle name="Style 59" xfId="244"/>
    <cellStyle name="Style 6" xfId="3"/>
    <cellStyle name="Style 60" xfId="482"/>
    <cellStyle name="Style 61" xfId="485"/>
    <cellStyle name="Style 62" xfId="559"/>
    <cellStyle name="Style 63" xfId="11"/>
    <cellStyle name="Style 64" xfId="243"/>
    <cellStyle name="Style 65" xfId="348"/>
    <cellStyle name="Style 66" xfId="437"/>
    <cellStyle name="Style 67" xfId="562"/>
    <cellStyle name="Style 68" xfId="566"/>
    <cellStyle name="Style 69" xfId="24"/>
    <cellStyle name="Style 7" xfId="162"/>
    <cellStyle name="Style 70" xfId="347"/>
    <cellStyle name="Style 71" xfId="436"/>
    <cellStyle name="Style 72" xfId="561"/>
    <cellStyle name="Style 73" xfId="565"/>
    <cellStyle name="Style 74" xfId="23"/>
    <cellStyle name="Style 75" xfId="82"/>
    <cellStyle name="Style 76" xfId="567"/>
    <cellStyle name="Style 77" xfId="144"/>
    <cellStyle name="Style 8" xfId="214"/>
    <cellStyle name="Style 9" xfId="568"/>
    <cellStyle name="Style Date" xfId="569"/>
    <cellStyle name="subhead" xfId="419"/>
    <cellStyle name="symbol" xfId="570"/>
    <cellStyle name="T" xfId="75"/>
    <cellStyle name="T_Book1" xfId="306"/>
    <cellStyle name="T_Book1_1" xfId="571"/>
    <cellStyle name="T_Book1_1_Book1" xfId="572"/>
    <cellStyle name="T_Book1_Book2" xfId="573"/>
    <cellStyle name="T_Book1_BOQ-Puma-Rev 2 (04June, 2008)" xfId="217"/>
    <cellStyle name="T_Book1_Cau tao gia Nop thau Mau" xfId="574"/>
    <cellStyle name="T_Book1_Cau tao gia Thien Long Ha Nam (28-2-08)" xfId="575"/>
    <cellStyle name="T_Book1_Cong tac chuan bi-Thanh" xfId="411"/>
    <cellStyle name="T_Book1_Copy of Cau tao gia Mau" xfId="564"/>
    <cellStyle name="T_Book1_KL Form" xfId="459"/>
    <cellStyle name="T_Book2" xfId="123"/>
    <cellStyle name="T_BoQ-E-TOWN 2 Building -COTECCONS" xfId="576"/>
    <cellStyle name="T_BOQ-Puma-Rev 2 (04June, 2008)" xfId="578"/>
    <cellStyle name="T_Cau tao gia Nop thau Mau" xfId="579"/>
    <cellStyle name="T_Cau tao gia Thien Long Ha Nam (28-2-08)" xfId="139"/>
    <cellStyle name="T_Cong tac chuan bi-Thanh" xfId="580"/>
    <cellStyle name="T_Copy of Cau tao gia Mau" xfId="183"/>
    <cellStyle name="T_Du toan 2 tang ham - 15%lai" xfId="582"/>
    <cellStyle name="T_DU TOAN SUPOR2806" xfId="583"/>
    <cellStyle name="T_DU TOAN SUPOR2806_General Quotation 5-1-2008" xfId="174"/>
    <cellStyle name="T_NHUA TAN HOA 10-6" xfId="69"/>
    <cellStyle name="T_NHUA TAN HOA 10-6,KCmoi" xfId="585"/>
    <cellStyle name="T_NHUA TAN HOA 10-6,KCmoi_General Quotation 5-1-2008" xfId="586"/>
    <cellStyle name="T_NHUA TAN HOA 10-6,KCmoi_HUNG" xfId="20"/>
    <cellStyle name="T_NHUA TAN HOA 10-6,KCmoi_HUNG_05. 080428- BOQ - Main construction(05May, 2008) Tai" xfId="587"/>
    <cellStyle name="T_NHUA TAN HOA 10-6,KCmoi_HUNG_BOQ - Puma - Main construction (20May, 2008)" xfId="588"/>
    <cellStyle name="T_NHUA TAN HOA 10-6,KCmoi_HUNG_BOQ - Puma - Main construction (20May, 2008) trinh nop" xfId="589"/>
    <cellStyle name="T_NHUA TAN HOA 10-6,KCmoi_HUNG_BOQ-Puma-Rev 1 (29May, 2008)-Final" xfId="590"/>
    <cellStyle name="T_NHUA TAN HOA 10-6,KCmoi_HUNG_BOQ-Puma-Rev 2 (03June, 2008)" xfId="591"/>
    <cellStyle name="T_NHUA TAN HOA 10-6,KCmoi_puma 16.1" xfId="376"/>
    <cellStyle name="T_NHUA TAN HOA 10-6,KCmoi_puma 16.1_05. 080428- BOQ - Main construction(05May, 2008) Tai" xfId="79"/>
    <cellStyle name="T_NHUA TAN HOA 10-6,KCmoi_puma 16.1_BOQ - Puma - Main construction (20May, 2008)" xfId="592"/>
    <cellStyle name="T_NHUA TAN HOA 10-6,KCmoi_puma 16.1_BOQ - Puma - Main construction (20May, 2008) trinh nop" xfId="594"/>
    <cellStyle name="T_NHUA TAN HOA 10-6,KCmoi_puma 16.1_BOQ-Puma-Rev 1 (29May, 2008)-Final" xfId="595"/>
    <cellStyle name="T_NHUA TAN HOA 10-6,KCmoi_puma 16.1_BOQ-Puma-Rev 2 (03June, 2008)" xfId="596"/>
    <cellStyle name="T_NHUA TAN HOA 10-6,KCmoi_puma 17.1" xfId="597"/>
    <cellStyle name="T_NHUA TAN HOA 10-6_05. 080428- BOQ - Main construction(05May, 2008) Tai" xfId="598"/>
    <cellStyle name="T_NHUA TAN HOA 10-6_BOQ - Puma - Main construction (20May, 2008)" xfId="599"/>
    <cellStyle name="T_NHUA TAN HOA 10-6_BOQ - Puma - Main construction (20May, 2008) trinh nop" xfId="600"/>
    <cellStyle name="T_NHUA TAN HOA 10-6_BOQ-Puma-Rev 1 (29May, 2008)-Final" xfId="90"/>
    <cellStyle name="T_NHUA TAN HOA 10-6_BOQ-Puma-Rev 2 (03June, 2008)" xfId="601"/>
    <cellStyle name="T_NHUA TAN HOA 10-6_Du toan BONFIGLIOLI-071126" xfId="602"/>
    <cellStyle name="T_NHUA TAN HOA 10-6_Du toan BONFIGLIOLI-071126_General Quotation 5-1-2008" xfId="603"/>
    <cellStyle name="T_NHUA TAN HOA 10-6_Du toan BONFIGLIOLI-071126_HUNG" xfId="604"/>
    <cellStyle name="T_NHUA TAN HOA 10-6_Du toan BONFIGLIOLI-071126_HUNG_05. 080428- BOQ - Main construction(05May, 2008) Tai" xfId="605"/>
    <cellStyle name="T_NHUA TAN HOA 10-6_Du toan BONFIGLIOLI-071126_HUNG_BOQ - Puma - Main construction (20May, 2008)" xfId="606"/>
    <cellStyle name="T_NHUA TAN HOA 10-6_Du toan BONFIGLIOLI-071126_HUNG_BOQ - Puma - Main construction (20May, 2008) trinh nop" xfId="353"/>
    <cellStyle name="T_NHUA TAN HOA 10-6_Du toan BONFIGLIOLI-071126_HUNG_BOQ-Puma-Rev 1 (29May, 2008)-Final" xfId="607"/>
    <cellStyle name="T_NHUA TAN HOA 10-6_Du toan BONFIGLIOLI-071126_HUNG_BOQ-Puma-Rev 2 (03June, 2008)" xfId="19"/>
    <cellStyle name="T_NHUA TAN HOA 10-6_Du toan BONFIGLIOLI-071126_puma 16.1" xfId="608"/>
    <cellStyle name="T_NHUA TAN HOA 10-6_Du toan BONFIGLIOLI-071126_puma 16.1_05. 080428- BOQ - Main construction(05May, 2008) Tai" xfId="352"/>
    <cellStyle name="T_NHUA TAN HOA 10-6_Du toan BONFIGLIOLI-071126_puma 16.1_BOQ - Puma - Main construction (20May, 2008)" xfId="200"/>
    <cellStyle name="T_NHUA TAN HOA 10-6_Du toan BONFIGLIOLI-071126_puma 16.1_BOQ - Puma - Main construction (20May, 2008) trinh nop" xfId="53"/>
    <cellStyle name="T_NHUA TAN HOA 10-6_Du toan BONFIGLIOLI-071126_puma 16.1_BOQ-Puma-Rev 1 (29May, 2008)-Final" xfId="531"/>
    <cellStyle name="T_NHUA TAN HOA 10-6_Du toan BONFIGLIOLI-071126_puma 16.1_BOQ-Puma-Rev 2 (03June, 2008)" xfId="609"/>
    <cellStyle name="T_NHUA TAN HOA 10-6_Du toan BONFIGLIOLI-071126_puma 17.1" xfId="287"/>
    <cellStyle name="T_NHUA TAN HOA 10-6_Du toan BONFIGLIOLI-071126-Tram" xfId="610"/>
    <cellStyle name="T_NHUA TAN HOA 10-6_Du toan BONFIGLIOLI-071126-Tram_General Quotation 5-1-2008" xfId="611"/>
    <cellStyle name="T_NHUA TAN HOA 10-6_Du toan mau 11-2007" xfId="355"/>
    <cellStyle name="T_NHUA TAN HOA 10-6_Du toan mau 11-2007_General Quotation 5-1-2008" xfId="172"/>
    <cellStyle name="T_NHUA TAN HOA 10-6_Du toan mau 11-2007_HUNG" xfId="612"/>
    <cellStyle name="T_NHUA TAN HOA 10-6_Du toan mau 11-2007_HUNG_05. 080428- BOQ - Main construction(05May, 2008) Tai" xfId="81"/>
    <cellStyle name="T_NHUA TAN HOA 10-6_Du toan mau 11-2007_HUNG_BOQ - Puma - Main construction (20May, 2008)" xfId="613"/>
    <cellStyle name="T_NHUA TAN HOA 10-6_Du toan mau 11-2007_HUNG_BOQ - Puma - Main construction (20May, 2008) trinh nop" xfId="614"/>
    <cellStyle name="T_NHUA TAN HOA 10-6_Du toan mau 11-2007_HUNG_BOQ-Puma-Rev 1 (29May, 2008)-Final" xfId="615"/>
    <cellStyle name="T_NHUA TAN HOA 10-6_Du toan mau 11-2007_HUNG_BOQ-Puma-Rev 2 (03June, 2008)" xfId="465"/>
    <cellStyle name="T_NHUA TAN HOA 10-6_Du toan mau 11-2007_puma 16.1" xfId="616"/>
    <cellStyle name="T_NHUA TAN HOA 10-6_Du toan mau 11-2007_puma 16.1_05. 080428- BOQ - Main construction(05May, 2008) Tai" xfId="617"/>
    <cellStyle name="T_NHUA TAN HOA 10-6_Du toan mau 11-2007_puma 16.1_BOQ - Puma - Main construction (20May, 2008)" xfId="618"/>
    <cellStyle name="T_NHUA TAN HOA 10-6_Du toan mau 11-2007_puma 16.1_BOQ - Puma - Main construction (20May, 2008) trinh nop" xfId="15"/>
    <cellStyle name="T_NHUA TAN HOA 10-6_Du toan mau 11-2007_puma 16.1_BOQ-Puma-Rev 1 (29May, 2008)-Final" xfId="619"/>
    <cellStyle name="T_NHUA TAN HOA 10-6_Du toan mau 11-2007_puma 16.1_BOQ-Puma-Rev 2 (03June, 2008)" xfId="223"/>
    <cellStyle name="T_NHUA TAN HOA 10-6_Du toan mau 11-2007_puma 17.1" xfId="620"/>
    <cellStyle name="T_SUPOR2806-2" xfId="621"/>
    <cellStyle name="T_SUPOR2806-2_05. 080428- BOQ - Main construction(05May, 2008) Tai" xfId="622"/>
    <cellStyle name="T_SUPOR2806-2_BOQ - Puma - Main construction (20May, 2008)" xfId="584"/>
    <cellStyle name="T_SUPOR2806-2_BOQ - Puma - Main construction (20May, 2008) trinh nop" xfId="623"/>
    <cellStyle name="T_SUPOR2806-2_BOQ-Puma-Rev 1 (29May, 2008)-Final" xfId="624"/>
    <cellStyle name="T_SUPOR2806-2_BOQ-Puma-Rev 2 (03June, 2008)" xfId="625"/>
    <cellStyle name="T_SUPOR2806-2_Du toan BONFIGLIOLI-071126" xfId="464"/>
    <cellStyle name="T_SUPOR2806-2_Du toan BONFIGLIOLI-071126_General Quotation 5-1-2008" xfId="365"/>
    <cellStyle name="T_SUPOR2806-2_Du toan BONFIGLIOLI-071126_HUNG" xfId="626"/>
    <cellStyle name="T_SUPOR2806-2_Du toan BONFIGLIOLI-071126_HUNG_05. 080428- BOQ - Main construction(05May, 2008) Tai" xfId="563"/>
    <cellStyle name="T_SUPOR2806-2_Du toan BONFIGLIOLI-071126_HUNG_BOQ - Puma - Main construction (20May, 2008)" xfId="21"/>
    <cellStyle name="T_SUPOR2806-2_Du toan BONFIGLIOLI-071126_HUNG_BOQ - Puma - Main construction (20May, 2008) trinh nop" xfId="627"/>
    <cellStyle name="T_SUPOR2806-2_Du toan BONFIGLIOLI-071126_HUNG_BOQ-Puma-Rev 1 (29May, 2008)-Final" xfId="628"/>
    <cellStyle name="T_SUPOR2806-2_Du toan BONFIGLIOLI-071126_HUNG_BOQ-Puma-Rev 2 (03June, 2008)" xfId="629"/>
    <cellStyle name="T_SUPOR2806-2_Du toan BONFIGLIOLI-071126_puma 16.1" xfId="630"/>
    <cellStyle name="T_SUPOR2806-2_Du toan BONFIGLIOLI-071126_puma 16.1_05. 080428- BOQ - Main construction(05May, 2008) Tai" xfId="240"/>
    <cellStyle name="T_SUPOR2806-2_Du toan BONFIGLIOLI-071126_puma 16.1_BOQ - Puma - Main construction (20May, 2008)" xfId="631"/>
    <cellStyle name="T_SUPOR2806-2_Du toan BONFIGLIOLI-071126_puma 16.1_BOQ - Puma - Main construction (20May, 2008) trinh nop" xfId="632"/>
    <cellStyle name="T_SUPOR2806-2_Du toan BONFIGLIOLI-071126_puma 16.1_BOQ-Puma-Rev 1 (29May, 2008)-Final" xfId="633"/>
    <cellStyle name="T_SUPOR2806-2_Du toan BONFIGLIOLI-071126_puma 16.1_BOQ-Puma-Rev 2 (03June, 2008)" xfId="634"/>
    <cellStyle name="T_SUPOR2806-2_Du toan BONFIGLIOLI-071126_puma 17.1" xfId="635"/>
    <cellStyle name="T_SUPOR2806-2_Du toan BONFIGLIOLI-071126-Tram" xfId="636"/>
    <cellStyle name="T_SUPOR2806-2_Du toan BONFIGLIOLI-071126-Tram_General Quotation 5-1-2008" xfId="637"/>
    <cellStyle name="T_SUPOR2806-2_Du toan mau 11-2007" xfId="638"/>
    <cellStyle name="T_SUPOR2806-2_Du toan mau 11-2007_General Quotation 5-1-2008" xfId="639"/>
    <cellStyle name="T_SUPOR2806-2_Du toan mau 11-2007_HUNG" xfId="279"/>
    <cellStyle name="T_SUPOR2806-2_Du toan mau 11-2007_HUNG_05. 080428- BOQ - Main construction(05May, 2008) Tai" xfId="640"/>
    <cellStyle name="T_SUPOR2806-2_Du toan mau 11-2007_HUNG_BOQ - Puma - Main construction (20May, 2008)" xfId="641"/>
    <cellStyle name="T_SUPOR2806-2_Du toan mau 11-2007_HUNG_BOQ - Puma - Main construction (20May, 2008) trinh nop" xfId="232"/>
    <cellStyle name="T_SUPOR2806-2_Du toan mau 11-2007_HUNG_BOQ-Puma-Rev 1 (29May, 2008)-Final" xfId="29"/>
    <cellStyle name="T_SUPOR2806-2_Du toan mau 11-2007_HUNG_BOQ-Puma-Rev 2 (03June, 2008)" xfId="642"/>
    <cellStyle name="T_SUPOR2806-2_Du toan mau 11-2007_puma 16.1" xfId="643"/>
    <cellStyle name="T_SUPOR2806-2_Du toan mau 11-2007_puma 16.1_05. 080428- BOQ - Main construction(05May, 2008) Tai" xfId="644"/>
    <cellStyle name="T_SUPOR2806-2_Du toan mau 11-2007_puma 16.1_BOQ - Puma - Main construction (20May, 2008)" xfId="645"/>
    <cellStyle name="T_SUPOR2806-2_Du toan mau 11-2007_puma 16.1_BOQ - Puma - Main construction (20May, 2008) trinh nop" xfId="646"/>
    <cellStyle name="T_SUPOR2806-2_Du toan mau 11-2007_puma 16.1_BOQ-Puma-Rev 1 (29May, 2008)-Final" xfId="647"/>
    <cellStyle name="T_SUPOR2806-2_Du toan mau 11-2007_puma 16.1_BOQ-Puma-Rev 2 (03June, 2008)" xfId="593"/>
    <cellStyle name="T_SUPOR2806-2_Du toan mau 11-2007_puma 17.1" xfId="648"/>
    <cellStyle name="Tan" xfId="403"/>
    <cellStyle name="Text Indent A" xfId="323"/>
    <cellStyle name="Text Indent B" xfId="351"/>
    <cellStyle name="Text Indent C" xfId="385"/>
    <cellStyle name="th" xfId="651"/>
    <cellStyle name="Times New Roman" xfId="649"/>
    <cellStyle name="Tusental (0)_pldt" xfId="650"/>
    <cellStyle name="Tusental_pldt" xfId="36"/>
    <cellStyle name="Valuta (0)_pldt" xfId="652"/>
    <cellStyle name="Valuta_pldt" xfId="653"/>
    <cellStyle name="viet" xfId="654"/>
    <cellStyle name="viet2" xfId="655"/>
    <cellStyle name="VN new romanNormal" xfId="656"/>
    <cellStyle name="VN time new roman" xfId="88"/>
    <cellStyle name="Währung [0]_ALLE_ITEMS_280800_EV_NL" xfId="56"/>
    <cellStyle name="Währung_AKE_100N" xfId="136"/>
    <cellStyle name="เครื่องหมายสกุลเงิน [0]_FTC_OFFER" xfId="657"/>
    <cellStyle name="เครื่องหมายสกุลเงิน_FTC_OFFER" xfId="659"/>
    <cellStyle name="ปกติ_FTC_OFFER" xfId="186"/>
    <cellStyle name=" [0.00]_ Att. 1- Cover" xfId="522"/>
    <cellStyle name="_ Att. 1- Cover" xfId="660"/>
    <cellStyle name="?_ Att. 1- Cover" xfId="661"/>
    <cellStyle name="똿뗦먛귟 [0.00]_PRODUCT DETAIL Q1" xfId="372"/>
    <cellStyle name="똿뗦먛귟_PRODUCT DETAIL Q1" xfId="227"/>
    <cellStyle name="믅됞 [0.00]_PRODUCT DETAIL Q1" xfId="581"/>
    <cellStyle name="믅됞_PRODUCT DETAIL Q1" xfId="662"/>
    <cellStyle name="백분율_95" xfId="663"/>
    <cellStyle name="뷭?_BOOKSHIP" xfId="155"/>
    <cellStyle name="쉼표 [0]_PCS-3~1" xfId="664"/>
    <cellStyle name="쉼표_EQ_ROOM cost" xfId="665"/>
    <cellStyle name="안건회계법인" xfId="343"/>
    <cellStyle name="콤마 [0]_ 비목별 월별기술 " xfId="149"/>
    <cellStyle name="콤마_ 비목별 월별기술 " xfId="666"/>
    <cellStyle name="통화 [0]_1" xfId="667"/>
    <cellStyle name="통화_1" xfId="381"/>
    <cellStyle name="표준_ 97년 경영분석(안)" xfId="658"/>
    <cellStyle name="一般_00Q3902REV.1" xfId="668"/>
    <cellStyle name="千分位[0]_00Q3902REV.1" xfId="669"/>
    <cellStyle name="千分位_00Q3902REV.1" xfId="258"/>
    <cellStyle name="常规_Sheet1" xfId="129"/>
    <cellStyle name="桁区切り [0.00]_BE-BQ" xfId="670"/>
    <cellStyle name="桁区切り_BE-BQ" xfId="577"/>
    <cellStyle name="桁蟻唇Ｆ [0.00]_s-ns-bq" xfId="671"/>
    <cellStyle name="桁蟻唇Ｆ_s-ns-bq" xfId="672"/>
    <cellStyle name="標準_(A1)BOQ " xfId="673"/>
    <cellStyle name="脱浦 [0.00]_CONDITION (2)" xfId="14"/>
    <cellStyle name="脱浦_CONDITION (2)" xfId="674"/>
    <cellStyle name="貨幣 [0]_00Q3902REV.1" xfId="285"/>
    <cellStyle name="貨幣[0]_BRE" xfId="35"/>
    <cellStyle name="貨幣_00Q3902REV.1" xfId="138"/>
    <cellStyle name="通貨 [0.00]_BE-BQ" xfId="675"/>
    <cellStyle name="通貨_BE-BQ" xfId="6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A16"/>
  <sheetViews>
    <sheetView view="pageBreakPreview" zoomScale="80" zoomScaleNormal="85" zoomScaleSheetLayoutView="80" workbookViewId="0">
      <selection activeCell="P9" sqref="P9"/>
    </sheetView>
  </sheetViews>
  <sheetFormatPr defaultColWidth="8.85546875" defaultRowHeight="12.75"/>
  <cols>
    <col min="1" max="1" width="5.85546875" style="149" customWidth="1"/>
    <col min="2" max="2" width="15.5703125" style="149" customWidth="1"/>
    <col min="3" max="3" width="16.5703125" style="149" customWidth="1"/>
    <col min="4" max="4" width="17.85546875" style="149" customWidth="1"/>
    <col min="5" max="5" width="15" style="149" customWidth="1"/>
    <col min="6" max="6" width="15.5703125" style="149" customWidth="1"/>
    <col min="7" max="7" width="15.5703125" style="150" customWidth="1"/>
    <col min="8" max="8" width="10.7109375" style="151" customWidth="1"/>
    <col min="9" max="9" width="12.7109375" style="152" customWidth="1"/>
    <col min="10" max="10" width="18.7109375" style="152" customWidth="1"/>
    <col min="11" max="11" width="8" style="153" customWidth="1"/>
    <col min="12" max="12" width="17.5703125" style="153" customWidth="1"/>
    <col min="13" max="13" width="15.5703125" style="153" customWidth="1"/>
    <col min="14" max="14" width="18.7109375" style="154" customWidth="1"/>
    <col min="15" max="15" width="16.7109375" style="154" customWidth="1"/>
    <col min="16" max="16" width="14.85546875" style="152" customWidth="1"/>
    <col min="17" max="17" width="13.28515625" style="152" customWidth="1"/>
    <col min="18" max="18" width="14.7109375" style="152" customWidth="1"/>
    <col min="19" max="19" width="13.28515625" style="152" customWidth="1"/>
    <col min="20" max="20" width="14.85546875" style="152" customWidth="1"/>
    <col min="21" max="21" width="13.28515625" style="152" customWidth="1"/>
    <col min="22" max="22" width="9.140625" style="152" customWidth="1"/>
    <col min="23" max="25" width="6.7109375" style="152" customWidth="1"/>
    <col min="26" max="26" width="15.5703125" style="152" customWidth="1"/>
    <col min="27" max="27" width="12.28515625" style="152" customWidth="1"/>
    <col min="28" max="16384" width="8.85546875" style="149"/>
  </cols>
  <sheetData>
    <row r="1" spans="1:27" s="147" customFormat="1" ht="54.75" customHeight="1">
      <c r="A1" s="245" t="s">
        <v>0</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row>
    <row r="2" spans="1:27" s="60" customFormat="1" ht="24.95" customHeight="1">
      <c r="A2" s="246" t="s">
        <v>1</v>
      </c>
      <c r="B2" s="246"/>
      <c r="C2" s="246"/>
      <c r="D2" s="246"/>
      <c r="E2" s="246"/>
      <c r="F2" s="246"/>
      <c r="G2" s="246"/>
      <c r="H2" s="246"/>
      <c r="I2" s="246"/>
      <c r="J2" s="246"/>
      <c r="K2" s="246"/>
      <c r="L2" s="246"/>
      <c r="M2" s="246"/>
      <c r="N2" s="246"/>
      <c r="O2" s="246"/>
      <c r="P2" s="246"/>
      <c r="Q2" s="246"/>
      <c r="R2" s="246"/>
      <c r="S2" s="246"/>
      <c r="T2" s="246"/>
      <c r="U2" s="246"/>
      <c r="V2" s="246"/>
      <c r="W2" s="246"/>
      <c r="X2" s="246"/>
      <c r="Y2" s="246"/>
      <c r="Z2" s="246"/>
      <c r="AA2" s="246"/>
    </row>
    <row r="3" spans="1:27" s="60" customFormat="1" ht="17.25" customHeight="1">
      <c r="A3" s="71"/>
      <c r="B3" s="71"/>
      <c r="C3" s="71"/>
      <c r="D3" s="74"/>
      <c r="E3" s="74"/>
      <c r="F3" s="155"/>
      <c r="G3" s="232" t="s">
        <v>387</v>
      </c>
      <c r="H3" s="155"/>
      <c r="I3" s="71"/>
      <c r="J3" s="71"/>
      <c r="K3" s="172"/>
      <c r="L3" s="172"/>
      <c r="M3" s="172"/>
      <c r="N3" s="71"/>
      <c r="O3" s="71"/>
      <c r="P3" s="71"/>
      <c r="Q3" s="71"/>
      <c r="R3" s="71"/>
      <c r="S3" s="71"/>
      <c r="T3" s="71"/>
      <c r="U3" s="71"/>
      <c r="V3" s="71"/>
      <c r="W3" s="71"/>
      <c r="X3" s="71"/>
      <c r="Y3" s="71"/>
      <c r="Z3" s="71"/>
      <c r="AA3" s="71"/>
    </row>
    <row r="4" spans="1:27" s="147" customFormat="1" ht="39" customHeight="1">
      <c r="A4" s="252" t="s">
        <v>2</v>
      </c>
      <c r="B4" s="247" t="s">
        <v>3</v>
      </c>
      <c r="C4" s="247"/>
      <c r="D4" s="247"/>
      <c r="E4" s="247"/>
      <c r="F4" s="247"/>
      <c r="G4" s="247"/>
      <c r="H4" s="247"/>
      <c r="I4" s="247"/>
      <c r="J4" s="247"/>
      <c r="K4" s="255" t="s">
        <v>4</v>
      </c>
      <c r="L4" s="258" t="s">
        <v>5</v>
      </c>
      <c r="M4" s="258" t="s">
        <v>6</v>
      </c>
      <c r="N4" s="261" t="s">
        <v>7</v>
      </c>
      <c r="O4" s="261" t="s">
        <v>8</v>
      </c>
      <c r="P4" s="236" t="s">
        <v>9</v>
      </c>
      <c r="Q4" s="237"/>
      <c r="R4" s="237"/>
      <c r="S4" s="237"/>
      <c r="T4" s="237"/>
      <c r="U4" s="238"/>
      <c r="V4" s="233" t="s">
        <v>10</v>
      </c>
      <c r="W4" s="242" t="s">
        <v>11</v>
      </c>
      <c r="X4" s="248"/>
      <c r="Y4" s="243"/>
      <c r="Z4" s="233" t="s">
        <v>12</v>
      </c>
      <c r="AA4" s="233" t="s">
        <v>13</v>
      </c>
    </row>
    <row r="5" spans="1:27" s="147" customFormat="1" ht="31.5" customHeight="1">
      <c r="A5" s="253"/>
      <c r="B5" s="252" t="s">
        <v>14</v>
      </c>
      <c r="C5" s="249" t="s">
        <v>15</v>
      </c>
      <c r="D5" s="250"/>
      <c r="E5" s="251"/>
      <c r="F5" s="255" t="s">
        <v>16</v>
      </c>
      <c r="G5" s="233" t="s">
        <v>17</v>
      </c>
      <c r="H5" s="233" t="s">
        <v>18</v>
      </c>
      <c r="I5" s="233" t="s">
        <v>19</v>
      </c>
      <c r="J5" s="233" t="s">
        <v>20</v>
      </c>
      <c r="K5" s="257"/>
      <c r="L5" s="259"/>
      <c r="M5" s="259"/>
      <c r="N5" s="262"/>
      <c r="O5" s="262"/>
      <c r="P5" s="239"/>
      <c r="Q5" s="240"/>
      <c r="R5" s="240"/>
      <c r="S5" s="240"/>
      <c r="T5" s="240"/>
      <c r="U5" s="241"/>
      <c r="V5" s="234"/>
      <c r="W5" s="233" t="s">
        <v>21</v>
      </c>
      <c r="X5" s="233" t="s">
        <v>22</v>
      </c>
      <c r="Y5" s="233" t="s">
        <v>23</v>
      </c>
      <c r="Z5" s="234"/>
      <c r="AA5" s="234"/>
    </row>
    <row r="6" spans="1:27" s="147" customFormat="1" ht="49.5" customHeight="1">
      <c r="A6" s="253"/>
      <c r="B6" s="253"/>
      <c r="C6" s="255" t="s">
        <v>24</v>
      </c>
      <c r="D6" s="255" t="s">
        <v>25</v>
      </c>
      <c r="E6" s="255" t="s">
        <v>26</v>
      </c>
      <c r="F6" s="257"/>
      <c r="G6" s="234"/>
      <c r="H6" s="234"/>
      <c r="I6" s="234"/>
      <c r="J6" s="234"/>
      <c r="K6" s="257"/>
      <c r="L6" s="259"/>
      <c r="M6" s="259"/>
      <c r="N6" s="262"/>
      <c r="O6" s="262"/>
      <c r="P6" s="242" t="s">
        <v>27</v>
      </c>
      <c r="Q6" s="243"/>
      <c r="R6" s="242" t="s">
        <v>28</v>
      </c>
      <c r="S6" s="243"/>
      <c r="T6" s="242" t="s">
        <v>29</v>
      </c>
      <c r="U6" s="243"/>
      <c r="V6" s="234"/>
      <c r="W6" s="234"/>
      <c r="X6" s="234"/>
      <c r="Y6" s="234"/>
      <c r="Z6" s="234"/>
      <c r="AA6" s="234"/>
    </row>
    <row r="7" spans="1:27" s="147" customFormat="1" ht="40.5" customHeight="1">
      <c r="A7" s="254"/>
      <c r="B7" s="254"/>
      <c r="C7" s="256"/>
      <c r="D7" s="256"/>
      <c r="E7" s="256"/>
      <c r="F7" s="256"/>
      <c r="G7" s="235"/>
      <c r="H7" s="235"/>
      <c r="I7" s="235"/>
      <c r="J7" s="235"/>
      <c r="K7" s="256"/>
      <c r="L7" s="260"/>
      <c r="M7" s="260"/>
      <c r="N7" s="263"/>
      <c r="O7" s="263"/>
      <c r="P7" s="156" t="s">
        <v>30</v>
      </c>
      <c r="Q7" s="156" t="s">
        <v>31</v>
      </c>
      <c r="R7" s="156" t="s">
        <v>30</v>
      </c>
      <c r="S7" s="156" t="s">
        <v>31</v>
      </c>
      <c r="T7" s="156" t="s">
        <v>30</v>
      </c>
      <c r="U7" s="156" t="s">
        <v>31</v>
      </c>
      <c r="V7" s="235"/>
      <c r="W7" s="235"/>
      <c r="X7" s="235"/>
      <c r="Y7" s="235"/>
      <c r="Z7" s="235"/>
      <c r="AA7" s="235"/>
    </row>
    <row r="8" spans="1:27" s="147" customFormat="1" ht="17.25" customHeight="1">
      <c r="A8" s="186" t="s">
        <v>32</v>
      </c>
      <c r="B8" s="186" t="s">
        <v>33</v>
      </c>
      <c r="C8" s="187" t="s">
        <v>34</v>
      </c>
      <c r="D8" s="187" t="s">
        <v>35</v>
      </c>
      <c r="E8" s="187" t="s">
        <v>36</v>
      </c>
      <c r="F8" s="187" t="s">
        <v>37</v>
      </c>
      <c r="G8" s="188" t="s">
        <v>38</v>
      </c>
      <c r="H8" s="188" t="s">
        <v>39</v>
      </c>
      <c r="I8" s="188" t="s">
        <v>40</v>
      </c>
      <c r="J8" s="188" t="s">
        <v>41</v>
      </c>
      <c r="K8" s="188" t="s">
        <v>42</v>
      </c>
      <c r="L8" s="189" t="s">
        <v>43</v>
      </c>
      <c r="M8" s="189" t="s">
        <v>44</v>
      </c>
      <c r="N8" s="190" t="s">
        <v>45</v>
      </c>
      <c r="O8" s="190" t="s">
        <v>46</v>
      </c>
      <c r="P8" s="244" t="s">
        <v>47</v>
      </c>
      <c r="Q8" s="243"/>
      <c r="R8" s="244" t="s">
        <v>48</v>
      </c>
      <c r="S8" s="243"/>
      <c r="T8" s="244" t="s">
        <v>49</v>
      </c>
      <c r="U8" s="243"/>
      <c r="V8" s="188" t="s">
        <v>50</v>
      </c>
      <c r="W8" s="188" t="s">
        <v>51</v>
      </c>
      <c r="X8" s="188" t="s">
        <v>52</v>
      </c>
      <c r="Y8" s="188" t="s">
        <v>53</v>
      </c>
      <c r="Z8" s="188" t="s">
        <v>54</v>
      </c>
      <c r="AA8" s="188" t="s">
        <v>55</v>
      </c>
    </row>
    <row r="9" spans="1:27" s="148" customFormat="1" ht="318.75" customHeight="1">
      <c r="A9" s="157">
        <v>1</v>
      </c>
      <c r="B9" s="158" t="s">
        <v>56</v>
      </c>
      <c r="C9" s="159" t="s">
        <v>57</v>
      </c>
      <c r="D9" s="159" t="s">
        <v>57</v>
      </c>
      <c r="E9" s="159" t="s">
        <v>58</v>
      </c>
      <c r="F9" s="159" t="s">
        <v>59</v>
      </c>
      <c r="G9" s="160" t="s">
        <v>60</v>
      </c>
      <c r="H9" s="160" t="s">
        <v>61</v>
      </c>
      <c r="I9" s="191" t="s">
        <v>62</v>
      </c>
      <c r="J9" s="173" t="s">
        <v>63</v>
      </c>
      <c r="K9" s="192" t="s">
        <v>64</v>
      </c>
      <c r="L9" s="160" t="s">
        <v>65</v>
      </c>
      <c r="M9" s="160" t="s">
        <v>66</v>
      </c>
      <c r="N9" s="231" t="s">
        <v>358</v>
      </c>
      <c r="O9" s="174">
        <v>50</v>
      </c>
      <c r="P9" s="175">
        <v>42300000000</v>
      </c>
      <c r="Q9" s="175"/>
      <c r="R9" s="175">
        <v>31700000000</v>
      </c>
      <c r="S9" s="175"/>
      <c r="T9" s="175">
        <v>26900000000</v>
      </c>
      <c r="U9" s="174"/>
      <c r="V9" s="175">
        <v>10</v>
      </c>
      <c r="W9" s="175"/>
      <c r="X9" s="174"/>
      <c r="Y9" s="175">
        <v>10</v>
      </c>
      <c r="Z9" s="174">
        <v>2</v>
      </c>
      <c r="AA9" s="163"/>
    </row>
    <row r="10" spans="1:27" s="148" customFormat="1" ht="24.75" customHeight="1">
      <c r="A10" s="157"/>
      <c r="B10" s="157"/>
      <c r="C10" s="161"/>
      <c r="D10" s="161"/>
      <c r="E10" s="161"/>
      <c r="F10" s="161"/>
      <c r="G10" s="162"/>
      <c r="H10" s="163"/>
      <c r="I10" s="163"/>
      <c r="J10" s="163"/>
      <c r="K10" s="176"/>
      <c r="L10" s="162"/>
      <c r="M10" s="162"/>
      <c r="N10" s="177" t="s">
        <v>67</v>
      </c>
      <c r="O10" s="177"/>
      <c r="P10" s="178"/>
      <c r="Q10" s="178"/>
      <c r="R10" s="178"/>
      <c r="S10" s="178"/>
      <c r="T10" s="178"/>
      <c r="U10" s="178"/>
      <c r="V10" s="163"/>
      <c r="W10" s="163"/>
      <c r="X10" s="163"/>
      <c r="Y10" s="163"/>
      <c r="Z10" s="163"/>
      <c r="AA10" s="163"/>
    </row>
    <row r="11" spans="1:27" s="148" customFormat="1" ht="24.75" customHeight="1">
      <c r="A11" s="157"/>
      <c r="B11" s="157"/>
      <c r="C11" s="161"/>
      <c r="D11" s="161"/>
      <c r="E11" s="161"/>
      <c r="F11" s="161"/>
      <c r="G11" s="162"/>
      <c r="H11" s="163"/>
      <c r="I11" s="163"/>
      <c r="J11" s="163"/>
      <c r="K11" s="176"/>
      <c r="L11" s="162"/>
      <c r="M11" s="162"/>
      <c r="N11" s="179"/>
      <c r="O11" s="179"/>
      <c r="P11" s="178"/>
      <c r="Q11" s="178"/>
      <c r="R11" s="178"/>
      <c r="S11" s="178"/>
      <c r="T11" s="178"/>
      <c r="U11" s="178"/>
      <c r="V11" s="163"/>
      <c r="W11" s="163"/>
      <c r="X11" s="163"/>
      <c r="Y11" s="163"/>
      <c r="Z11" s="163"/>
      <c r="AA11" s="163"/>
    </row>
    <row r="12" spans="1:27" s="148" customFormat="1" ht="24.75" customHeight="1">
      <c r="A12" s="164"/>
      <c r="B12" s="164"/>
      <c r="C12" s="165"/>
      <c r="D12" s="165"/>
      <c r="E12" s="165"/>
      <c r="F12" s="165"/>
      <c r="G12" s="166"/>
      <c r="H12" s="167"/>
      <c r="I12" s="167"/>
      <c r="J12" s="167"/>
      <c r="K12" s="180"/>
      <c r="L12" s="166"/>
      <c r="M12" s="166"/>
      <c r="N12" s="181"/>
      <c r="O12" s="181"/>
      <c r="P12" s="182"/>
      <c r="Q12" s="182"/>
      <c r="R12" s="182"/>
      <c r="S12" s="182"/>
      <c r="T12" s="182"/>
      <c r="U12" s="182"/>
      <c r="V12" s="167"/>
      <c r="W12" s="167"/>
      <c r="X12" s="167"/>
      <c r="Y12" s="167"/>
      <c r="Z12" s="167"/>
      <c r="AA12" s="167"/>
    </row>
    <row r="13" spans="1:27" s="148" customFormat="1" ht="24.75" customHeight="1">
      <c r="A13" s="157"/>
      <c r="B13" s="157"/>
      <c r="C13" s="161"/>
      <c r="D13" s="161"/>
      <c r="E13" s="161"/>
      <c r="F13" s="161"/>
      <c r="G13" s="162"/>
      <c r="H13" s="163"/>
      <c r="I13" s="163"/>
      <c r="J13" s="163"/>
      <c r="K13" s="176"/>
      <c r="L13" s="162"/>
      <c r="M13" s="162"/>
      <c r="N13" s="177"/>
      <c r="O13" s="177"/>
      <c r="P13" s="178"/>
      <c r="Q13" s="178"/>
      <c r="R13" s="178"/>
      <c r="S13" s="178"/>
      <c r="T13" s="178"/>
      <c r="U13" s="178"/>
      <c r="V13" s="163"/>
      <c r="W13" s="163"/>
      <c r="X13" s="163"/>
      <c r="Y13" s="163"/>
      <c r="Z13" s="163"/>
      <c r="AA13" s="163"/>
    </row>
    <row r="14" spans="1:27" s="148" customFormat="1" ht="24.75" customHeight="1">
      <c r="A14" s="157"/>
      <c r="B14" s="157"/>
      <c r="C14" s="161"/>
      <c r="D14" s="161"/>
      <c r="E14" s="161"/>
      <c r="F14" s="161"/>
      <c r="G14" s="162"/>
      <c r="H14" s="163"/>
      <c r="I14" s="163"/>
      <c r="J14" s="163"/>
      <c r="K14" s="176"/>
      <c r="L14" s="162"/>
      <c r="M14" s="162"/>
      <c r="N14" s="177"/>
      <c r="O14" s="177"/>
      <c r="P14" s="178"/>
      <c r="Q14" s="178"/>
      <c r="R14" s="178"/>
      <c r="S14" s="178"/>
      <c r="T14" s="178"/>
      <c r="U14" s="178"/>
      <c r="V14" s="163"/>
      <c r="W14" s="163"/>
      <c r="X14" s="163"/>
      <c r="Y14" s="163"/>
      <c r="Z14" s="163"/>
      <c r="AA14" s="163"/>
    </row>
    <row r="15" spans="1:27" s="148" customFormat="1" ht="24.75" customHeight="1">
      <c r="A15" s="157"/>
      <c r="B15" s="157"/>
      <c r="C15" s="161"/>
      <c r="D15" s="161"/>
      <c r="E15" s="161"/>
      <c r="F15" s="161"/>
      <c r="G15" s="162"/>
      <c r="H15" s="163"/>
      <c r="I15" s="163"/>
      <c r="J15" s="163"/>
      <c r="K15" s="176"/>
      <c r="L15" s="162"/>
      <c r="M15" s="162"/>
      <c r="N15" s="177"/>
      <c r="O15" s="177"/>
      <c r="P15" s="178"/>
      <c r="Q15" s="178"/>
      <c r="R15" s="178"/>
      <c r="S15" s="178"/>
      <c r="T15" s="178"/>
      <c r="U15" s="178"/>
      <c r="V15" s="163"/>
      <c r="W15" s="163"/>
      <c r="X15" s="163"/>
      <c r="Y15" s="163"/>
      <c r="Z15" s="163"/>
      <c r="AA15" s="163"/>
    </row>
    <row r="16" spans="1:27" s="148" customFormat="1" ht="24.75" customHeight="1">
      <c r="A16" s="168"/>
      <c r="B16" s="168"/>
      <c r="C16" s="169"/>
      <c r="D16" s="169"/>
      <c r="E16" s="169"/>
      <c r="F16" s="169"/>
      <c r="G16" s="170"/>
      <c r="H16" s="171"/>
      <c r="I16" s="171"/>
      <c r="J16" s="171"/>
      <c r="K16" s="183"/>
      <c r="L16" s="170"/>
      <c r="M16" s="170"/>
      <c r="N16" s="184"/>
      <c r="O16" s="184"/>
      <c r="P16" s="185"/>
      <c r="Q16" s="185"/>
      <c r="R16" s="185"/>
      <c r="S16" s="185"/>
      <c r="T16" s="185"/>
      <c r="U16" s="185"/>
      <c r="V16" s="171"/>
      <c r="W16" s="171"/>
      <c r="X16" s="171"/>
      <c r="Y16" s="171"/>
      <c r="Z16" s="171"/>
      <c r="AA16" s="171"/>
    </row>
  </sheetData>
  <mergeCells count="33">
    <mergeCell ref="I5:I7"/>
    <mergeCell ref="J5:J7"/>
    <mergeCell ref="K4:K7"/>
    <mergeCell ref="P8:Q8"/>
    <mergeCell ref="R8:S8"/>
    <mergeCell ref="N4:N7"/>
    <mergeCell ref="O4:O7"/>
    <mergeCell ref="T8:U8"/>
    <mergeCell ref="A1:AA1"/>
    <mergeCell ref="A2:AA2"/>
    <mergeCell ref="B4:J4"/>
    <mergeCell ref="W4:Y4"/>
    <mergeCell ref="C5:E5"/>
    <mergeCell ref="A4:A7"/>
    <mergeCell ref="B5:B7"/>
    <mergeCell ref="C6:C7"/>
    <mergeCell ref="D6:D7"/>
    <mergeCell ref="E6:E7"/>
    <mergeCell ref="F5:F7"/>
    <mergeCell ref="G5:G7"/>
    <mergeCell ref="H5:H7"/>
    <mergeCell ref="L4:L7"/>
    <mergeCell ref="M4:M7"/>
    <mergeCell ref="V4:V7"/>
    <mergeCell ref="P4:U5"/>
    <mergeCell ref="P6:Q6"/>
    <mergeCell ref="R6:S6"/>
    <mergeCell ref="T6:U6"/>
    <mergeCell ref="W5:W7"/>
    <mergeCell ref="X5:X7"/>
    <mergeCell ref="Y5:Y7"/>
    <mergeCell ref="Z4:Z7"/>
    <mergeCell ref="AA4:AA7"/>
  </mergeCells>
  <printOptions horizontalCentered="1"/>
  <pageMargins left="0" right="0" top="3.8888888888888903E-2" bottom="0.47222222222222199" header="0" footer="0.196527777777778"/>
  <pageSetup paperSize="9" scale="80" orientation="landscape" r:id="rId1"/>
  <headerFooter alignWithMargins="0">
    <oddFooter>&amp;C&amp;12&amp;P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N66"/>
  <sheetViews>
    <sheetView tabSelected="1" view="pageBreakPreview" topLeftCell="A17" zoomScaleNormal="100" zoomScaleSheetLayoutView="100" workbookViewId="0">
      <pane ySplit="2835" topLeftCell="A28" activePane="bottomLeft"/>
      <selection activeCell="M44" sqref="M1:M1048576"/>
      <selection pane="bottomLeft" activeCell="I29" sqref="I29"/>
    </sheetView>
  </sheetViews>
  <sheetFormatPr defaultColWidth="9.140625" defaultRowHeight="12.75"/>
  <cols>
    <col min="1" max="1" width="5.7109375" style="67" customWidth="1"/>
    <col min="2" max="2" width="30.7109375" style="68" customWidth="1"/>
    <col min="3" max="3" width="12.140625" style="68" customWidth="1"/>
    <col min="4" max="4" width="12.7109375" style="68" customWidth="1"/>
    <col min="5" max="5" width="32.7109375" style="68" customWidth="1"/>
    <col min="6" max="6" width="23.85546875" style="68" customWidth="1"/>
    <col min="7" max="7" width="12.7109375" style="68" customWidth="1"/>
    <col min="8" max="8" width="12.7109375" style="67" customWidth="1"/>
    <col min="9" max="10" width="18.7109375" style="69" customWidth="1"/>
    <col min="11" max="11" width="17.42578125" style="69" customWidth="1"/>
    <col min="12" max="12" width="16" style="69" customWidth="1"/>
    <col min="13" max="13" width="11.140625" style="69" hidden="1" customWidth="1"/>
    <col min="14" max="14" width="14.28515625" style="70" customWidth="1"/>
    <col min="15" max="15" width="14" style="68" customWidth="1"/>
    <col min="16" max="16" width="10.140625" style="68" customWidth="1"/>
    <col min="17" max="16384" width="9.140625" style="68"/>
  </cols>
  <sheetData>
    <row r="1" spans="1:14" s="59" customFormat="1" ht="47.25" customHeight="1">
      <c r="A1" s="264" t="s">
        <v>68</v>
      </c>
      <c r="B1" s="264"/>
      <c r="C1" s="264"/>
      <c r="D1" s="264"/>
      <c r="E1" s="264"/>
      <c r="F1" s="264"/>
      <c r="G1" s="264"/>
      <c r="H1" s="264"/>
      <c r="I1" s="264"/>
      <c r="J1" s="264"/>
      <c r="K1" s="264"/>
      <c r="L1" s="264"/>
      <c r="M1" s="264"/>
      <c r="N1" s="264"/>
    </row>
    <row r="2" spans="1:14" s="60" customFormat="1" ht="24.95" customHeight="1">
      <c r="A2" s="246" t="s">
        <v>69</v>
      </c>
      <c r="B2" s="246"/>
      <c r="C2" s="246"/>
      <c r="D2" s="246"/>
      <c r="E2" s="246"/>
      <c r="F2" s="246"/>
      <c r="G2" s="246"/>
      <c r="H2" s="246"/>
      <c r="I2" s="246"/>
      <c r="J2" s="246"/>
      <c r="K2" s="246"/>
      <c r="L2" s="246"/>
      <c r="M2" s="246"/>
      <c r="N2" s="246"/>
    </row>
    <row r="3" spans="1:14" s="60" customFormat="1" ht="24.95" customHeight="1">
      <c r="A3" s="72"/>
      <c r="B3" s="73"/>
      <c r="C3" s="72"/>
      <c r="D3" s="72"/>
      <c r="E3" s="74"/>
      <c r="F3" s="72"/>
      <c r="G3" s="72"/>
      <c r="H3" s="72"/>
      <c r="I3" s="72"/>
      <c r="J3" s="72"/>
      <c r="K3" s="72"/>
      <c r="L3" s="72"/>
      <c r="M3" s="72"/>
      <c r="N3" s="72"/>
    </row>
    <row r="4" spans="1:14" ht="38.25" customHeight="1">
      <c r="A4" s="265" t="s">
        <v>70</v>
      </c>
      <c r="B4" s="265" t="s">
        <v>71</v>
      </c>
      <c r="C4" s="265" t="s">
        <v>72</v>
      </c>
      <c r="D4" s="265" t="s">
        <v>73</v>
      </c>
      <c r="E4" s="265" t="s">
        <v>74</v>
      </c>
      <c r="F4" s="265" t="s">
        <v>75</v>
      </c>
      <c r="G4" s="265" t="s">
        <v>76</v>
      </c>
      <c r="H4" s="265"/>
      <c r="I4" s="265" t="s">
        <v>77</v>
      </c>
      <c r="J4" s="265"/>
      <c r="K4" s="265"/>
      <c r="L4" s="265"/>
      <c r="M4" s="265" t="s">
        <v>78</v>
      </c>
      <c r="N4" s="265" t="s">
        <v>13</v>
      </c>
    </row>
    <row r="5" spans="1:14" ht="71.25" customHeight="1">
      <c r="A5" s="265"/>
      <c r="B5" s="265"/>
      <c r="C5" s="265"/>
      <c r="D5" s="265"/>
      <c r="E5" s="265"/>
      <c r="F5" s="265"/>
      <c r="G5" s="75" t="s">
        <v>79</v>
      </c>
      <c r="H5" s="75" t="s">
        <v>80</v>
      </c>
      <c r="I5" s="115" t="s">
        <v>81</v>
      </c>
      <c r="J5" s="115" t="s">
        <v>82</v>
      </c>
      <c r="K5" s="75" t="s">
        <v>83</v>
      </c>
      <c r="L5" s="75" t="s">
        <v>84</v>
      </c>
      <c r="M5" s="265"/>
      <c r="N5" s="265"/>
    </row>
    <row r="6" spans="1:14" s="61" customFormat="1" ht="20.25" customHeight="1">
      <c r="A6" s="193" t="s">
        <v>32</v>
      </c>
      <c r="B6" s="193" t="s">
        <v>33</v>
      </c>
      <c r="C6" s="193" t="s">
        <v>34</v>
      </c>
      <c r="D6" s="193" t="s">
        <v>35</v>
      </c>
      <c r="E6" s="193" t="s">
        <v>36</v>
      </c>
      <c r="F6" s="193" t="s">
        <v>37</v>
      </c>
      <c r="G6" s="193" t="s">
        <v>38</v>
      </c>
      <c r="H6" s="193" t="s">
        <v>39</v>
      </c>
      <c r="I6" s="193" t="s">
        <v>40</v>
      </c>
      <c r="J6" s="193" t="s">
        <v>41</v>
      </c>
      <c r="K6" s="193" t="s">
        <v>42</v>
      </c>
      <c r="L6" s="193" t="s">
        <v>43</v>
      </c>
      <c r="M6" s="193" t="s">
        <v>44</v>
      </c>
      <c r="N6" s="193" t="s">
        <v>44</v>
      </c>
    </row>
    <row r="7" spans="1:14" s="62" customFormat="1" ht="24.95" customHeight="1">
      <c r="A7" s="76" t="s">
        <v>85</v>
      </c>
      <c r="B7" s="77" t="s">
        <v>86</v>
      </c>
      <c r="C7" s="77"/>
      <c r="D7" s="77"/>
      <c r="E7" s="76"/>
      <c r="F7" s="78">
        <f>SUBTOTAL(9,F8:F15)</f>
        <v>48405349552</v>
      </c>
      <c r="G7" s="76"/>
      <c r="H7" s="76"/>
      <c r="I7" s="76"/>
      <c r="J7" s="76"/>
      <c r="K7" s="76"/>
      <c r="L7" s="76"/>
      <c r="M7" s="116">
        <f>SUM(M8:M12)</f>
        <v>0</v>
      </c>
      <c r="N7" s="76"/>
    </row>
    <row r="8" spans="1:14" s="63" customFormat="1" ht="75">
      <c r="A8" s="79">
        <v>1</v>
      </c>
      <c r="B8" s="80" t="s">
        <v>87</v>
      </c>
      <c r="C8" s="81" t="s">
        <v>88</v>
      </c>
      <c r="D8" s="81" t="s">
        <v>89</v>
      </c>
      <c r="E8" s="81" t="s">
        <v>90</v>
      </c>
      <c r="F8" s="82">
        <v>2799319593</v>
      </c>
      <c r="G8" s="83">
        <v>42372</v>
      </c>
      <c r="H8" s="194" t="s">
        <v>91</v>
      </c>
      <c r="I8" s="117" t="s">
        <v>92</v>
      </c>
      <c r="J8" s="117" t="s">
        <v>93</v>
      </c>
      <c r="K8" s="117" t="s">
        <v>94</v>
      </c>
      <c r="L8" s="117" t="s">
        <v>95</v>
      </c>
      <c r="M8" s="118"/>
      <c r="N8" s="119" t="s">
        <v>96</v>
      </c>
    </row>
    <row r="9" spans="1:14" s="64" customFormat="1" ht="45">
      <c r="A9" s="210">
        <v>2</v>
      </c>
      <c r="B9" s="211" t="s">
        <v>97</v>
      </c>
      <c r="C9" s="211" t="s">
        <v>98</v>
      </c>
      <c r="D9" s="211" t="s">
        <v>99</v>
      </c>
      <c r="E9" s="211" t="s">
        <v>90</v>
      </c>
      <c r="F9" s="229">
        <v>23649783925</v>
      </c>
      <c r="G9" s="210" t="s">
        <v>100</v>
      </c>
      <c r="H9" s="230" t="s">
        <v>101</v>
      </c>
      <c r="I9" s="214" t="s">
        <v>102</v>
      </c>
      <c r="J9" s="214" t="s">
        <v>93</v>
      </c>
      <c r="K9" s="214"/>
      <c r="L9" s="214" t="s">
        <v>102</v>
      </c>
      <c r="M9" s="216"/>
      <c r="N9" s="219" t="s">
        <v>96</v>
      </c>
    </row>
    <row r="10" spans="1:14" s="64" customFormat="1" ht="30">
      <c r="A10" s="84">
        <v>3</v>
      </c>
      <c r="B10" s="85" t="s">
        <v>103</v>
      </c>
      <c r="C10" s="85" t="s">
        <v>103</v>
      </c>
      <c r="D10" s="86" t="s">
        <v>104</v>
      </c>
      <c r="E10" s="85" t="s">
        <v>105</v>
      </c>
      <c r="F10" s="87">
        <v>1283660213</v>
      </c>
      <c r="G10" s="195" t="s">
        <v>106</v>
      </c>
      <c r="H10" s="196" t="s">
        <v>107</v>
      </c>
      <c r="I10" s="120"/>
      <c r="J10" s="120" t="s">
        <v>108</v>
      </c>
      <c r="K10" s="121"/>
      <c r="L10" s="122"/>
      <c r="M10" s="123"/>
      <c r="N10" s="124" t="s">
        <v>96</v>
      </c>
    </row>
    <row r="11" spans="1:14" s="64" customFormat="1" ht="30">
      <c r="A11" s="88">
        <v>4</v>
      </c>
      <c r="B11" s="85" t="s">
        <v>109</v>
      </c>
      <c r="C11" s="85" t="s">
        <v>110</v>
      </c>
      <c r="D11" s="89" t="s">
        <v>111</v>
      </c>
      <c r="E11" s="85" t="s">
        <v>112</v>
      </c>
      <c r="F11" s="87">
        <v>1602585821</v>
      </c>
      <c r="G11" s="197" t="s">
        <v>113</v>
      </c>
      <c r="H11" s="198" t="s">
        <v>114</v>
      </c>
      <c r="I11" s="125"/>
      <c r="J11" s="125" t="s">
        <v>108</v>
      </c>
      <c r="K11" s="126"/>
      <c r="L11" s="125" t="s">
        <v>115</v>
      </c>
      <c r="M11" s="123"/>
      <c r="N11" s="124" t="s">
        <v>96</v>
      </c>
    </row>
    <row r="12" spans="1:14" s="64" customFormat="1" ht="30">
      <c r="A12" s="90">
        <v>5</v>
      </c>
      <c r="B12" s="91" t="s">
        <v>109</v>
      </c>
      <c r="C12" s="91" t="s">
        <v>110</v>
      </c>
      <c r="D12" s="89" t="s">
        <v>111</v>
      </c>
      <c r="E12" s="89" t="s">
        <v>90</v>
      </c>
      <c r="F12" s="92">
        <f>6120000000*1.1+4230000000*1.1</f>
        <v>11385000000</v>
      </c>
      <c r="G12" s="199" t="s">
        <v>116</v>
      </c>
      <c r="H12" s="200" t="s">
        <v>114</v>
      </c>
      <c r="I12" s="127"/>
      <c r="J12" s="127" t="s">
        <v>108</v>
      </c>
      <c r="K12" s="128"/>
      <c r="L12" s="127" t="s">
        <v>115</v>
      </c>
      <c r="M12" s="129"/>
      <c r="N12" s="130" t="s">
        <v>96</v>
      </c>
    </row>
    <row r="13" spans="1:14" s="64" customFormat="1" ht="30">
      <c r="A13" s="88">
        <v>6</v>
      </c>
      <c r="B13" s="85" t="s">
        <v>117</v>
      </c>
      <c r="C13" s="85" t="s">
        <v>118</v>
      </c>
      <c r="D13" s="89" t="s">
        <v>119</v>
      </c>
      <c r="E13" s="85" t="s">
        <v>120</v>
      </c>
      <c r="F13" s="87">
        <v>1360000000</v>
      </c>
      <c r="G13" s="197" t="s">
        <v>121</v>
      </c>
      <c r="H13" s="197" t="s">
        <v>122</v>
      </c>
      <c r="I13" s="125"/>
      <c r="J13" s="125" t="s">
        <v>108</v>
      </c>
      <c r="K13" s="126"/>
      <c r="L13" s="123"/>
      <c r="M13" s="123"/>
      <c r="N13" s="124" t="s">
        <v>96</v>
      </c>
    </row>
    <row r="14" spans="1:14" s="64" customFormat="1" ht="30">
      <c r="A14" s="90">
        <v>7</v>
      </c>
      <c r="B14" s="91" t="s">
        <v>123</v>
      </c>
      <c r="C14" s="91" t="s">
        <v>388</v>
      </c>
      <c r="D14" s="89" t="s">
        <v>124</v>
      </c>
      <c r="E14" s="91" t="s">
        <v>125</v>
      </c>
      <c r="F14" s="92">
        <v>5170000000</v>
      </c>
      <c r="G14" s="199" t="s">
        <v>126</v>
      </c>
      <c r="H14" s="200" t="s">
        <v>127</v>
      </c>
      <c r="I14" s="127"/>
      <c r="J14" s="127" t="s">
        <v>93</v>
      </c>
      <c r="K14" s="128"/>
      <c r="L14" s="129"/>
      <c r="M14" s="129"/>
      <c r="N14" s="130" t="s">
        <v>96</v>
      </c>
    </row>
    <row r="15" spans="1:14" s="218" customFormat="1" ht="45">
      <c r="A15" s="210">
        <v>8</v>
      </c>
      <c r="B15" s="211" t="s">
        <v>128</v>
      </c>
      <c r="C15" s="211" t="s">
        <v>133</v>
      </c>
      <c r="D15" s="211" t="s">
        <v>129</v>
      </c>
      <c r="E15" s="211" t="s">
        <v>130</v>
      </c>
      <c r="F15" s="212">
        <f>1050000000*1.1</f>
        <v>1155000000</v>
      </c>
      <c r="G15" s="213" t="s">
        <v>131</v>
      </c>
      <c r="H15" s="213" t="s">
        <v>132</v>
      </c>
      <c r="I15" s="214" t="s">
        <v>133</v>
      </c>
      <c r="J15" s="214" t="s">
        <v>93</v>
      </c>
      <c r="K15" s="215"/>
      <c r="L15" s="214"/>
      <c r="M15" s="216"/>
      <c r="N15" s="217" t="s">
        <v>96</v>
      </c>
    </row>
    <row r="16" spans="1:14" s="218" customFormat="1" ht="30">
      <c r="A16" s="210">
        <v>9</v>
      </c>
      <c r="B16" s="211" t="s">
        <v>359</v>
      </c>
      <c r="C16" s="211" t="s">
        <v>360</v>
      </c>
      <c r="D16" s="211" t="s">
        <v>361</v>
      </c>
      <c r="E16" s="211" t="s">
        <v>130</v>
      </c>
      <c r="F16" s="212">
        <v>3151000000</v>
      </c>
      <c r="G16" s="213" t="s">
        <v>367</v>
      </c>
      <c r="H16" s="213" t="s">
        <v>366</v>
      </c>
      <c r="I16" s="214" t="s">
        <v>362</v>
      </c>
      <c r="J16" s="214" t="s">
        <v>93</v>
      </c>
      <c r="K16" s="215"/>
      <c r="L16" s="214"/>
      <c r="M16" s="216"/>
      <c r="N16" s="217" t="s">
        <v>96</v>
      </c>
    </row>
    <row r="17" spans="1:14" s="218" customFormat="1" ht="30">
      <c r="A17" s="210">
        <v>10</v>
      </c>
      <c r="B17" s="211" t="s">
        <v>359</v>
      </c>
      <c r="C17" s="211" t="s">
        <v>365</v>
      </c>
      <c r="D17" s="211" t="s">
        <v>364</v>
      </c>
      <c r="E17" s="211" t="s">
        <v>130</v>
      </c>
      <c r="F17" s="212">
        <v>1419000000</v>
      </c>
      <c r="G17" s="213" t="s">
        <v>368</v>
      </c>
      <c r="H17" s="213" t="s">
        <v>369</v>
      </c>
      <c r="I17" s="214" t="s">
        <v>363</v>
      </c>
      <c r="J17" s="214" t="s">
        <v>93</v>
      </c>
      <c r="K17" s="215"/>
      <c r="L17" s="214"/>
      <c r="M17" s="216"/>
      <c r="N17" s="217" t="s">
        <v>96</v>
      </c>
    </row>
    <row r="18" spans="1:14" s="218" customFormat="1" ht="15">
      <c r="A18" s="210"/>
      <c r="B18" s="211"/>
      <c r="C18" s="211"/>
      <c r="D18" s="211"/>
      <c r="E18" s="211"/>
      <c r="F18" s="212"/>
      <c r="G18" s="213"/>
      <c r="H18" s="213"/>
      <c r="I18" s="214"/>
      <c r="J18" s="214"/>
      <c r="K18" s="215"/>
      <c r="L18" s="214"/>
      <c r="M18" s="216"/>
      <c r="N18" s="217"/>
    </row>
    <row r="19" spans="1:14" s="62" customFormat="1" ht="24" customHeight="1">
      <c r="A19" s="76" t="s">
        <v>134</v>
      </c>
      <c r="B19" s="77" t="s">
        <v>135</v>
      </c>
      <c r="C19" s="77"/>
      <c r="D19" s="77"/>
      <c r="E19" s="76"/>
      <c r="F19" s="78">
        <f>SUBTOTAL(9,F20:F56)</f>
        <v>150224530972</v>
      </c>
      <c r="G19" s="76"/>
      <c r="H19" s="76"/>
      <c r="I19" s="76"/>
      <c r="J19" s="76"/>
      <c r="K19" s="76"/>
      <c r="L19" s="76"/>
      <c r="M19" s="76"/>
      <c r="N19" s="76"/>
    </row>
    <row r="20" spans="1:14" s="63" customFormat="1" ht="45">
      <c r="A20" s="79">
        <v>1</v>
      </c>
      <c r="B20" s="93" t="s">
        <v>136</v>
      </c>
      <c r="C20" s="94" t="s">
        <v>137</v>
      </c>
      <c r="D20" s="93" t="s">
        <v>138</v>
      </c>
      <c r="E20" s="95" t="s">
        <v>139</v>
      </c>
      <c r="F20" s="96">
        <f>SUM(F21:F24)</f>
        <v>8552000000</v>
      </c>
      <c r="G20" s="201" t="s">
        <v>140</v>
      </c>
      <c r="H20" s="201" t="s">
        <v>141</v>
      </c>
      <c r="I20" s="131" t="s">
        <v>142</v>
      </c>
      <c r="J20" s="131" t="s">
        <v>142</v>
      </c>
      <c r="K20" s="132"/>
      <c r="L20" s="131" t="s">
        <v>143</v>
      </c>
      <c r="M20" s="133"/>
      <c r="N20" s="119" t="s">
        <v>96</v>
      </c>
    </row>
    <row r="21" spans="1:14" s="63" customFormat="1" ht="15">
      <c r="A21" s="79"/>
      <c r="B21" s="93"/>
      <c r="C21" s="94"/>
      <c r="D21" s="93"/>
      <c r="E21" s="95" t="s">
        <v>144</v>
      </c>
      <c r="F21" s="96">
        <v>2842000000</v>
      </c>
      <c r="G21" s="97"/>
      <c r="H21" s="97"/>
      <c r="I21" s="131"/>
      <c r="J21" s="131"/>
      <c r="K21" s="132"/>
      <c r="L21" s="131"/>
      <c r="M21" s="133"/>
      <c r="N21" s="119"/>
    </row>
    <row r="22" spans="1:14" s="63" customFormat="1" ht="15">
      <c r="A22" s="79"/>
      <c r="B22" s="93"/>
      <c r="C22" s="94"/>
      <c r="D22" s="93"/>
      <c r="E22" s="95" t="s">
        <v>145</v>
      </c>
      <c r="F22" s="96">
        <v>2260000000</v>
      </c>
      <c r="G22" s="97"/>
      <c r="H22" s="97"/>
      <c r="I22" s="134"/>
      <c r="J22" s="134"/>
      <c r="K22" s="134"/>
      <c r="L22" s="134"/>
      <c r="M22" s="133"/>
      <c r="N22" s="119"/>
    </row>
    <row r="23" spans="1:14" s="63" customFormat="1" ht="30">
      <c r="A23" s="79"/>
      <c r="B23" s="98"/>
      <c r="C23" s="94"/>
      <c r="D23" s="93"/>
      <c r="E23" s="95" t="s">
        <v>146</v>
      </c>
      <c r="F23" s="96">
        <v>2910000000</v>
      </c>
      <c r="G23" s="97"/>
      <c r="H23" s="97"/>
      <c r="I23" s="134"/>
      <c r="J23" s="134"/>
      <c r="K23" s="134"/>
      <c r="L23" s="134"/>
      <c r="M23" s="135"/>
      <c r="N23" s="119"/>
    </row>
    <row r="24" spans="1:14" s="63" customFormat="1" ht="15">
      <c r="A24" s="79"/>
      <c r="B24" s="93"/>
      <c r="C24" s="94"/>
      <c r="D24" s="93"/>
      <c r="E24" s="95" t="s">
        <v>147</v>
      </c>
      <c r="F24" s="96">
        <v>540000000</v>
      </c>
      <c r="G24" s="97"/>
      <c r="H24" s="97"/>
      <c r="I24" s="134"/>
      <c r="J24" s="134"/>
      <c r="K24" s="134"/>
      <c r="L24" s="134"/>
      <c r="M24" s="135"/>
      <c r="N24" s="119"/>
    </row>
    <row r="25" spans="1:14" s="63" customFormat="1" ht="30">
      <c r="A25" s="79">
        <v>2</v>
      </c>
      <c r="B25" s="93" t="s">
        <v>148</v>
      </c>
      <c r="C25" s="94" t="s">
        <v>149</v>
      </c>
      <c r="D25" s="93"/>
      <c r="E25" s="95" t="s">
        <v>150</v>
      </c>
      <c r="F25" s="96">
        <v>7791700000</v>
      </c>
      <c r="G25" s="201" t="s">
        <v>151</v>
      </c>
      <c r="H25" s="201" t="s">
        <v>116</v>
      </c>
      <c r="I25" s="131" t="s">
        <v>152</v>
      </c>
      <c r="J25" s="131" t="s">
        <v>152</v>
      </c>
      <c r="K25" s="134"/>
      <c r="L25" s="131" t="s">
        <v>152</v>
      </c>
      <c r="M25" s="135"/>
      <c r="N25" s="119" t="s">
        <v>96</v>
      </c>
    </row>
    <row r="26" spans="1:14" s="63" customFormat="1" ht="120">
      <c r="A26" s="79">
        <v>3</v>
      </c>
      <c r="B26" s="93" t="s">
        <v>153</v>
      </c>
      <c r="C26" s="94" t="s">
        <v>154</v>
      </c>
      <c r="D26" s="93" t="s">
        <v>155</v>
      </c>
      <c r="E26" s="95" t="s">
        <v>156</v>
      </c>
      <c r="F26" s="96">
        <v>3400000000</v>
      </c>
      <c r="G26" s="201" t="s">
        <v>157</v>
      </c>
      <c r="H26" s="201" t="s">
        <v>158</v>
      </c>
      <c r="I26" s="134" t="s">
        <v>159</v>
      </c>
      <c r="J26" s="134" t="s">
        <v>160</v>
      </c>
      <c r="K26" s="134" t="s">
        <v>161</v>
      </c>
      <c r="L26" s="134" t="s">
        <v>161</v>
      </c>
      <c r="M26" s="135"/>
      <c r="N26" s="119" t="s">
        <v>96</v>
      </c>
    </row>
    <row r="27" spans="1:14" s="63" customFormat="1" ht="45">
      <c r="A27" s="79">
        <v>4</v>
      </c>
      <c r="B27" s="80" t="s">
        <v>162</v>
      </c>
      <c r="C27" s="80" t="s">
        <v>163</v>
      </c>
      <c r="D27" s="80" t="s">
        <v>164</v>
      </c>
      <c r="E27" s="80" t="s">
        <v>165</v>
      </c>
      <c r="F27" s="99">
        <v>990000000</v>
      </c>
      <c r="G27" s="202" t="s">
        <v>141</v>
      </c>
      <c r="H27" s="202" t="s">
        <v>166</v>
      </c>
      <c r="I27" s="131" t="s">
        <v>167</v>
      </c>
      <c r="J27" s="131" t="s">
        <v>168</v>
      </c>
      <c r="K27" s="132"/>
      <c r="L27" s="131" t="s">
        <v>169</v>
      </c>
      <c r="M27" s="135"/>
      <c r="N27" s="119" t="s">
        <v>96</v>
      </c>
    </row>
    <row r="28" spans="1:14" s="63" customFormat="1" ht="75">
      <c r="A28" s="79">
        <v>5</v>
      </c>
      <c r="B28" s="80" t="s">
        <v>170</v>
      </c>
      <c r="C28" s="80"/>
      <c r="D28" s="80" t="s">
        <v>171</v>
      </c>
      <c r="E28" s="203" t="s">
        <v>172</v>
      </c>
      <c r="F28" s="99">
        <v>1724654000</v>
      </c>
      <c r="G28" s="204" t="s">
        <v>173</v>
      </c>
      <c r="H28" s="205" t="s">
        <v>174</v>
      </c>
      <c r="I28" s="131" t="s">
        <v>175</v>
      </c>
      <c r="J28" s="131" t="s">
        <v>175</v>
      </c>
      <c r="K28" s="132"/>
      <c r="L28" s="131" t="s">
        <v>175</v>
      </c>
      <c r="M28" s="135"/>
      <c r="N28" s="119" t="s">
        <v>96</v>
      </c>
    </row>
    <row r="29" spans="1:14" s="63" customFormat="1" ht="45">
      <c r="A29" s="79">
        <v>6</v>
      </c>
      <c r="B29" s="80" t="s">
        <v>176</v>
      </c>
      <c r="C29" s="80"/>
      <c r="D29" s="80" t="s">
        <v>177</v>
      </c>
      <c r="E29" s="80" t="s">
        <v>178</v>
      </c>
      <c r="F29" s="99">
        <v>2115000000</v>
      </c>
      <c r="G29" s="204" t="s">
        <v>179</v>
      </c>
      <c r="H29" s="205" t="s">
        <v>180</v>
      </c>
      <c r="I29" s="131" t="s">
        <v>181</v>
      </c>
      <c r="J29" s="131" t="s">
        <v>168</v>
      </c>
      <c r="K29" s="132"/>
      <c r="L29" s="131" t="s">
        <v>182</v>
      </c>
      <c r="M29" s="135"/>
      <c r="N29" s="119" t="s">
        <v>96</v>
      </c>
    </row>
    <row r="30" spans="1:14" s="63" customFormat="1" ht="60">
      <c r="A30" s="79">
        <v>7</v>
      </c>
      <c r="B30" s="93" t="s">
        <v>183</v>
      </c>
      <c r="C30" s="94" t="s">
        <v>184</v>
      </c>
      <c r="D30" s="93" t="s">
        <v>185</v>
      </c>
      <c r="E30" s="95" t="s">
        <v>186</v>
      </c>
      <c r="F30" s="96">
        <f>5990000000*1.1</f>
        <v>6589000000.000001</v>
      </c>
      <c r="G30" s="201" t="s">
        <v>187</v>
      </c>
      <c r="H30" s="201" t="s">
        <v>188</v>
      </c>
      <c r="I30" s="134" t="s">
        <v>189</v>
      </c>
      <c r="J30" s="134" t="s">
        <v>190</v>
      </c>
      <c r="K30" s="134" t="s">
        <v>191</v>
      </c>
      <c r="L30" s="131" t="s">
        <v>192</v>
      </c>
      <c r="M30" s="135"/>
      <c r="N30" s="119" t="s">
        <v>96</v>
      </c>
    </row>
    <row r="31" spans="1:14" s="63" customFormat="1" ht="30">
      <c r="A31" s="79">
        <v>8</v>
      </c>
      <c r="B31" s="93" t="s">
        <v>193</v>
      </c>
      <c r="C31" s="93" t="s">
        <v>194</v>
      </c>
      <c r="D31" s="93" t="s">
        <v>195</v>
      </c>
      <c r="E31" s="93" t="s">
        <v>196</v>
      </c>
      <c r="F31" s="100">
        <v>3670000000</v>
      </c>
      <c r="G31" s="206" t="s">
        <v>158</v>
      </c>
      <c r="H31" s="206" t="s">
        <v>197</v>
      </c>
      <c r="I31" s="134" t="s">
        <v>198</v>
      </c>
      <c r="J31" s="134" t="s">
        <v>142</v>
      </c>
      <c r="K31" s="136"/>
      <c r="L31" s="134" t="s">
        <v>199</v>
      </c>
      <c r="M31" s="118"/>
      <c r="N31" s="119" t="s">
        <v>96</v>
      </c>
    </row>
    <row r="32" spans="1:14" s="63" customFormat="1" ht="30">
      <c r="A32" s="79">
        <v>9</v>
      </c>
      <c r="B32" s="93" t="s">
        <v>200</v>
      </c>
      <c r="C32" s="93" t="s">
        <v>201</v>
      </c>
      <c r="D32" s="93" t="s">
        <v>202</v>
      </c>
      <c r="E32" s="207" t="s">
        <v>390</v>
      </c>
      <c r="F32" s="100">
        <v>1700000000</v>
      </c>
      <c r="G32" s="206" t="s">
        <v>101</v>
      </c>
      <c r="H32" s="206" t="s">
        <v>197</v>
      </c>
      <c r="I32" s="134" t="s">
        <v>203</v>
      </c>
      <c r="J32" s="134" t="s">
        <v>204</v>
      </c>
      <c r="K32" s="136"/>
      <c r="L32" s="134" t="s">
        <v>204</v>
      </c>
      <c r="M32" s="118"/>
      <c r="N32" s="119" t="s">
        <v>96</v>
      </c>
    </row>
    <row r="33" spans="1:14" s="63" customFormat="1" ht="60">
      <c r="A33" s="79">
        <v>10</v>
      </c>
      <c r="B33" s="93" t="s">
        <v>205</v>
      </c>
      <c r="C33" s="93" t="s">
        <v>201</v>
      </c>
      <c r="D33" s="93" t="s">
        <v>206</v>
      </c>
      <c r="E33" s="207" t="s">
        <v>207</v>
      </c>
      <c r="F33" s="100">
        <v>6120000000</v>
      </c>
      <c r="G33" s="206" t="s">
        <v>158</v>
      </c>
      <c r="H33" s="206" t="s">
        <v>208</v>
      </c>
      <c r="I33" s="134" t="s">
        <v>209</v>
      </c>
      <c r="J33" s="134" t="s">
        <v>209</v>
      </c>
      <c r="K33" s="136"/>
      <c r="L33" s="134" t="s">
        <v>209</v>
      </c>
      <c r="M33" s="118"/>
      <c r="N33" s="119" t="s">
        <v>96</v>
      </c>
    </row>
    <row r="34" spans="1:14" s="63" customFormat="1" ht="30">
      <c r="A34" s="79">
        <v>11</v>
      </c>
      <c r="B34" s="93" t="s">
        <v>210</v>
      </c>
      <c r="C34" s="93"/>
      <c r="D34" s="93" t="s">
        <v>202</v>
      </c>
      <c r="E34" s="93" t="s">
        <v>211</v>
      </c>
      <c r="F34" s="100">
        <v>2640000000</v>
      </c>
      <c r="G34" s="206" t="s">
        <v>212</v>
      </c>
      <c r="H34" s="206" t="s">
        <v>213</v>
      </c>
      <c r="I34" s="134"/>
      <c r="J34" s="134" t="s">
        <v>214</v>
      </c>
      <c r="K34" s="136"/>
      <c r="L34" s="134"/>
      <c r="M34" s="118"/>
      <c r="N34" s="119" t="s">
        <v>96</v>
      </c>
    </row>
    <row r="35" spans="1:14" s="63" customFormat="1" ht="30">
      <c r="A35" s="79">
        <v>12</v>
      </c>
      <c r="B35" s="93" t="s">
        <v>215</v>
      </c>
      <c r="C35" s="93" t="s">
        <v>163</v>
      </c>
      <c r="D35" s="93" t="s">
        <v>216</v>
      </c>
      <c r="E35" s="93" t="s">
        <v>217</v>
      </c>
      <c r="F35" s="100">
        <v>1130000000</v>
      </c>
      <c r="G35" s="206" t="s">
        <v>218</v>
      </c>
      <c r="H35" s="206" t="s">
        <v>219</v>
      </c>
      <c r="I35" s="134" t="s">
        <v>220</v>
      </c>
      <c r="J35" s="134" t="s">
        <v>221</v>
      </c>
      <c r="K35" s="136"/>
      <c r="L35" s="134"/>
      <c r="M35" s="118"/>
      <c r="N35" s="119" t="s">
        <v>96</v>
      </c>
    </row>
    <row r="36" spans="1:14" s="63" customFormat="1" ht="30">
      <c r="A36" s="79">
        <v>13</v>
      </c>
      <c r="B36" s="93" t="s">
        <v>222</v>
      </c>
      <c r="C36" s="93" t="s">
        <v>163</v>
      </c>
      <c r="D36" s="93" t="s">
        <v>223</v>
      </c>
      <c r="E36" s="93" t="s">
        <v>224</v>
      </c>
      <c r="F36" s="100">
        <v>1260000000</v>
      </c>
      <c r="G36" s="206" t="s">
        <v>225</v>
      </c>
      <c r="H36" s="206" t="s">
        <v>225</v>
      </c>
      <c r="I36" s="134" t="s">
        <v>226</v>
      </c>
      <c r="J36" s="134" t="s">
        <v>214</v>
      </c>
      <c r="K36" s="136"/>
      <c r="L36" s="134"/>
      <c r="M36" s="118"/>
      <c r="N36" s="119" t="s">
        <v>96</v>
      </c>
    </row>
    <row r="37" spans="1:14" s="63" customFormat="1" ht="30">
      <c r="A37" s="79">
        <v>14</v>
      </c>
      <c r="B37" s="93" t="s">
        <v>227</v>
      </c>
      <c r="C37" s="93" t="s">
        <v>163</v>
      </c>
      <c r="D37" s="93" t="s">
        <v>223</v>
      </c>
      <c r="E37" s="93" t="s">
        <v>228</v>
      </c>
      <c r="F37" s="100">
        <v>1370000000</v>
      </c>
      <c r="G37" s="206" t="s">
        <v>212</v>
      </c>
      <c r="H37" s="206" t="s">
        <v>213</v>
      </c>
      <c r="I37" s="134" t="s">
        <v>226</v>
      </c>
      <c r="J37" s="134" t="s">
        <v>214</v>
      </c>
      <c r="K37" s="136"/>
      <c r="L37" s="134"/>
      <c r="M37" s="118"/>
      <c r="N37" s="119" t="s">
        <v>96</v>
      </c>
    </row>
    <row r="38" spans="1:14" s="63" customFormat="1" ht="30">
      <c r="A38" s="79">
        <v>15</v>
      </c>
      <c r="B38" s="93" t="s">
        <v>229</v>
      </c>
      <c r="C38" s="93" t="s">
        <v>163</v>
      </c>
      <c r="D38" s="93" t="s">
        <v>230</v>
      </c>
      <c r="E38" s="93" t="s">
        <v>231</v>
      </c>
      <c r="F38" s="100">
        <f>560000000*1.1</f>
        <v>616000000</v>
      </c>
      <c r="G38" s="206" t="s">
        <v>213</v>
      </c>
      <c r="H38" s="206" t="s">
        <v>232</v>
      </c>
      <c r="I38" s="134" t="s">
        <v>233</v>
      </c>
      <c r="J38" s="134" t="s">
        <v>221</v>
      </c>
      <c r="K38" s="136"/>
      <c r="L38" s="134"/>
      <c r="M38" s="118"/>
      <c r="N38" s="119" t="s">
        <v>96</v>
      </c>
    </row>
    <row r="39" spans="1:14" s="64" customFormat="1" ht="30">
      <c r="A39" s="101">
        <v>16</v>
      </c>
      <c r="B39" s="89" t="s">
        <v>234</v>
      </c>
      <c r="C39" s="89" t="s">
        <v>163</v>
      </c>
      <c r="D39" s="89" t="s">
        <v>235</v>
      </c>
      <c r="E39" s="89" t="s">
        <v>236</v>
      </c>
      <c r="F39" s="102">
        <v>5050000000</v>
      </c>
      <c r="G39" s="199" t="s">
        <v>237</v>
      </c>
      <c r="H39" s="199" t="s">
        <v>238</v>
      </c>
      <c r="I39" s="127" t="s">
        <v>239</v>
      </c>
      <c r="J39" s="127" t="s">
        <v>240</v>
      </c>
      <c r="K39" s="128"/>
      <c r="L39" s="127"/>
      <c r="M39" s="129"/>
      <c r="N39" s="137" t="s">
        <v>96</v>
      </c>
    </row>
    <row r="40" spans="1:14" s="64" customFormat="1" ht="30">
      <c r="A40" s="101">
        <v>17</v>
      </c>
      <c r="B40" s="89" t="s">
        <v>241</v>
      </c>
      <c r="C40" s="89" t="s">
        <v>163</v>
      </c>
      <c r="D40" s="89" t="s">
        <v>242</v>
      </c>
      <c r="E40" s="89" t="s">
        <v>243</v>
      </c>
      <c r="F40" s="102">
        <v>1760000000</v>
      </c>
      <c r="G40" s="199" t="s">
        <v>237</v>
      </c>
      <c r="H40" s="199" t="s">
        <v>238</v>
      </c>
      <c r="I40" s="127" t="s">
        <v>244</v>
      </c>
      <c r="J40" s="127" t="s">
        <v>244</v>
      </c>
      <c r="K40" s="128"/>
      <c r="L40" s="127"/>
      <c r="M40" s="129"/>
      <c r="N40" s="137" t="s">
        <v>96</v>
      </c>
    </row>
    <row r="41" spans="1:14" s="64" customFormat="1" ht="30">
      <c r="A41" s="101">
        <v>18</v>
      </c>
      <c r="B41" s="89" t="s">
        <v>245</v>
      </c>
      <c r="C41" s="89" t="s">
        <v>163</v>
      </c>
      <c r="D41" s="89" t="s">
        <v>246</v>
      </c>
      <c r="E41" s="89" t="s">
        <v>247</v>
      </c>
      <c r="F41" s="102">
        <v>960000000</v>
      </c>
      <c r="G41" s="199" t="s">
        <v>237</v>
      </c>
      <c r="H41" s="199" t="s">
        <v>238</v>
      </c>
      <c r="I41" s="127" t="s">
        <v>248</v>
      </c>
      <c r="J41" s="127" t="s">
        <v>248</v>
      </c>
      <c r="K41" s="128"/>
      <c r="L41" s="127"/>
      <c r="M41" s="129"/>
      <c r="N41" s="137" t="s">
        <v>96</v>
      </c>
    </row>
    <row r="42" spans="1:14" s="64" customFormat="1" ht="45">
      <c r="A42" s="101">
        <v>19</v>
      </c>
      <c r="B42" s="89" t="s">
        <v>249</v>
      </c>
      <c r="C42" s="89" t="s">
        <v>163</v>
      </c>
      <c r="D42" s="89" t="s">
        <v>250</v>
      </c>
      <c r="E42" s="89" t="s">
        <v>251</v>
      </c>
      <c r="F42" s="102">
        <v>2000000000</v>
      </c>
      <c r="G42" s="199" t="s">
        <v>237</v>
      </c>
      <c r="H42" s="199" t="s">
        <v>238</v>
      </c>
      <c r="I42" s="127" t="s">
        <v>252</v>
      </c>
      <c r="J42" s="127" t="s">
        <v>253</v>
      </c>
      <c r="K42" s="128"/>
      <c r="L42" s="127"/>
      <c r="M42" s="129"/>
      <c r="N42" s="137" t="s">
        <v>96</v>
      </c>
    </row>
    <row r="43" spans="1:14" s="64" customFormat="1" ht="45">
      <c r="A43" s="101">
        <v>20</v>
      </c>
      <c r="B43" s="89" t="s">
        <v>254</v>
      </c>
      <c r="C43" s="89"/>
      <c r="D43" s="89" t="s">
        <v>129</v>
      </c>
      <c r="E43" s="89" t="s">
        <v>130</v>
      </c>
      <c r="F43" s="102">
        <v>4090000000</v>
      </c>
      <c r="G43" s="199" t="s">
        <v>255</v>
      </c>
      <c r="H43" s="199" t="s">
        <v>237</v>
      </c>
      <c r="I43" s="127" t="s">
        <v>133</v>
      </c>
      <c r="J43" s="127" t="s">
        <v>256</v>
      </c>
      <c r="K43" s="128"/>
      <c r="L43" s="127"/>
      <c r="M43" s="129"/>
      <c r="N43" s="137" t="s">
        <v>96</v>
      </c>
    </row>
    <row r="44" spans="1:14" s="64" customFormat="1" ht="75">
      <c r="A44" s="101">
        <v>21</v>
      </c>
      <c r="B44" s="89" t="s">
        <v>257</v>
      </c>
      <c r="C44" s="89" t="s">
        <v>258</v>
      </c>
      <c r="D44" s="89" t="s">
        <v>259</v>
      </c>
      <c r="E44" s="89" t="s">
        <v>211</v>
      </c>
      <c r="F44" s="102">
        <v>9454335000</v>
      </c>
      <c r="G44" s="199" t="s">
        <v>260</v>
      </c>
      <c r="H44" s="199" t="s">
        <v>180</v>
      </c>
      <c r="I44" s="127" t="s">
        <v>142</v>
      </c>
      <c r="J44" s="127" t="s">
        <v>142</v>
      </c>
      <c r="K44" s="128"/>
      <c r="L44" s="127" t="s">
        <v>143</v>
      </c>
      <c r="M44" s="129"/>
      <c r="N44" s="137" t="s">
        <v>96</v>
      </c>
    </row>
    <row r="45" spans="1:14" s="64" customFormat="1" ht="75">
      <c r="A45" s="101">
        <v>22</v>
      </c>
      <c r="B45" s="89" t="s">
        <v>257</v>
      </c>
      <c r="C45" s="89" t="s">
        <v>261</v>
      </c>
      <c r="D45" s="89" t="s">
        <v>259</v>
      </c>
      <c r="E45" s="89" t="s">
        <v>211</v>
      </c>
      <c r="F45" s="102">
        <v>7430000000</v>
      </c>
      <c r="G45" s="199" t="s">
        <v>179</v>
      </c>
      <c r="H45" s="199" t="s">
        <v>197</v>
      </c>
      <c r="I45" s="127" t="s">
        <v>142</v>
      </c>
      <c r="J45" s="127" t="s">
        <v>142</v>
      </c>
      <c r="K45" s="128"/>
      <c r="L45" s="127" t="s">
        <v>143</v>
      </c>
      <c r="M45" s="129"/>
      <c r="N45" s="137" t="s">
        <v>96</v>
      </c>
    </row>
    <row r="46" spans="1:14" s="218" customFormat="1" ht="75">
      <c r="A46" s="210">
        <v>23</v>
      </c>
      <c r="B46" s="211" t="s">
        <v>257</v>
      </c>
      <c r="C46" s="211" t="s">
        <v>262</v>
      </c>
      <c r="D46" s="211" t="s">
        <v>259</v>
      </c>
      <c r="E46" s="211" t="s">
        <v>263</v>
      </c>
      <c r="F46" s="212">
        <v>7275000000</v>
      </c>
      <c r="G46" s="213" t="s">
        <v>255</v>
      </c>
      <c r="H46" s="213" t="s">
        <v>264</v>
      </c>
      <c r="I46" s="214" t="s">
        <v>142</v>
      </c>
      <c r="J46" s="214" t="s">
        <v>142</v>
      </c>
      <c r="K46" s="215"/>
      <c r="L46" s="214"/>
      <c r="M46" s="216"/>
      <c r="N46" s="219" t="s">
        <v>96</v>
      </c>
    </row>
    <row r="47" spans="1:14" s="218" customFormat="1" ht="45">
      <c r="A47" s="210">
        <v>24</v>
      </c>
      <c r="B47" s="211" t="s">
        <v>265</v>
      </c>
      <c r="C47" s="211"/>
      <c r="D47" s="211" t="s">
        <v>266</v>
      </c>
      <c r="E47" s="211" t="s">
        <v>267</v>
      </c>
      <c r="F47" s="212">
        <v>5380000000</v>
      </c>
      <c r="G47" s="213" t="s">
        <v>255</v>
      </c>
      <c r="H47" s="213" t="s">
        <v>264</v>
      </c>
      <c r="I47" s="214" t="s">
        <v>142</v>
      </c>
      <c r="J47" s="214" t="s">
        <v>142</v>
      </c>
      <c r="K47" s="215"/>
      <c r="L47" s="214"/>
      <c r="M47" s="216"/>
      <c r="N47" s="219" t="s">
        <v>96</v>
      </c>
    </row>
    <row r="48" spans="1:14" s="218" customFormat="1" ht="45">
      <c r="A48" s="210">
        <v>25</v>
      </c>
      <c r="B48" s="211" t="s">
        <v>268</v>
      </c>
      <c r="C48" s="211"/>
      <c r="D48" s="211" t="s">
        <v>266</v>
      </c>
      <c r="E48" s="211" t="s">
        <v>269</v>
      </c>
      <c r="F48" s="212">
        <v>10980000000</v>
      </c>
      <c r="G48" s="213" t="s">
        <v>126</v>
      </c>
      <c r="H48" s="220">
        <v>44197</v>
      </c>
      <c r="I48" s="214" t="s">
        <v>142</v>
      </c>
      <c r="J48" s="214" t="s">
        <v>142</v>
      </c>
      <c r="K48" s="215"/>
      <c r="L48" s="214"/>
      <c r="M48" s="216"/>
      <c r="N48" s="219" t="s">
        <v>96</v>
      </c>
    </row>
    <row r="49" spans="1:14" s="218" customFormat="1" ht="30">
      <c r="A49" s="210">
        <v>26</v>
      </c>
      <c r="B49" s="211" t="s">
        <v>270</v>
      </c>
      <c r="C49" s="211" t="s">
        <v>271</v>
      </c>
      <c r="D49" s="211" t="s">
        <v>195</v>
      </c>
      <c r="E49" s="211" t="s">
        <v>269</v>
      </c>
      <c r="F49" s="212">
        <v>2600000000</v>
      </c>
      <c r="G49" s="213" t="s">
        <v>213</v>
      </c>
      <c r="H49" s="213" t="s">
        <v>272</v>
      </c>
      <c r="I49" s="214"/>
      <c r="J49" s="214" t="s">
        <v>142</v>
      </c>
      <c r="K49" s="215"/>
      <c r="L49" s="214"/>
      <c r="M49" s="216"/>
      <c r="N49" s="219" t="s">
        <v>96</v>
      </c>
    </row>
    <row r="50" spans="1:14" s="218" customFormat="1" ht="30">
      <c r="A50" s="210">
        <v>27</v>
      </c>
      <c r="B50" s="211" t="s">
        <v>273</v>
      </c>
      <c r="C50" s="211" t="s">
        <v>274</v>
      </c>
      <c r="D50" s="211" t="s">
        <v>274</v>
      </c>
      <c r="E50" s="211" t="s">
        <v>263</v>
      </c>
      <c r="F50" s="212">
        <v>10200000000</v>
      </c>
      <c r="G50" s="213" t="s">
        <v>255</v>
      </c>
      <c r="H50" s="213" t="s">
        <v>275</v>
      </c>
      <c r="I50" s="214"/>
      <c r="J50" s="214" t="s">
        <v>276</v>
      </c>
      <c r="K50" s="215"/>
      <c r="L50" s="214"/>
      <c r="M50" s="216"/>
      <c r="N50" s="219" t="s">
        <v>96</v>
      </c>
    </row>
    <row r="51" spans="1:14" s="218" customFormat="1" ht="45">
      <c r="A51" s="210">
        <v>28</v>
      </c>
      <c r="B51" s="211" t="s">
        <v>277</v>
      </c>
      <c r="C51" s="211" t="s">
        <v>278</v>
      </c>
      <c r="D51" s="211" t="s">
        <v>274</v>
      </c>
      <c r="E51" s="211" t="s">
        <v>279</v>
      </c>
      <c r="F51" s="212">
        <v>5870000000</v>
      </c>
      <c r="G51" s="220"/>
      <c r="H51" s="213" t="s">
        <v>275</v>
      </c>
      <c r="I51" s="214" t="s">
        <v>280</v>
      </c>
      <c r="J51" s="214" t="s">
        <v>281</v>
      </c>
      <c r="K51" s="215"/>
      <c r="L51" s="214"/>
      <c r="M51" s="216"/>
      <c r="N51" s="219" t="s">
        <v>96</v>
      </c>
    </row>
    <row r="52" spans="1:14" s="218" customFormat="1" ht="30">
      <c r="A52" s="210">
        <v>29</v>
      </c>
      <c r="B52" s="211" t="s">
        <v>282</v>
      </c>
      <c r="C52" s="211"/>
      <c r="D52" s="211" t="s">
        <v>149</v>
      </c>
      <c r="E52" s="211" t="s">
        <v>283</v>
      </c>
      <c r="F52" s="212">
        <v>4900000000</v>
      </c>
      <c r="G52" s="213" t="s">
        <v>237</v>
      </c>
      <c r="H52" s="213" t="s">
        <v>284</v>
      </c>
      <c r="I52" s="214" t="s">
        <v>285</v>
      </c>
      <c r="J52" s="214" t="s">
        <v>285</v>
      </c>
      <c r="K52" s="215"/>
      <c r="L52" s="214"/>
      <c r="M52" s="216"/>
      <c r="N52" s="219" t="s">
        <v>96</v>
      </c>
    </row>
    <row r="53" spans="1:14" s="218" customFormat="1" ht="30">
      <c r="A53" s="210">
        <v>30</v>
      </c>
      <c r="B53" s="211" t="s">
        <v>286</v>
      </c>
      <c r="C53" s="211" t="s">
        <v>287</v>
      </c>
      <c r="D53" s="211" t="s">
        <v>288</v>
      </c>
      <c r="E53" s="211" t="s">
        <v>289</v>
      </c>
      <c r="F53" s="212">
        <v>4942841972</v>
      </c>
      <c r="G53" s="213" t="s">
        <v>131</v>
      </c>
      <c r="H53" s="213" t="s">
        <v>290</v>
      </c>
      <c r="I53" s="214" t="s">
        <v>102</v>
      </c>
      <c r="J53" s="214" t="s">
        <v>142</v>
      </c>
      <c r="K53" s="215"/>
      <c r="L53" s="214"/>
      <c r="M53" s="216"/>
      <c r="N53" s="219" t="s">
        <v>96</v>
      </c>
    </row>
    <row r="54" spans="1:14" s="218" customFormat="1" ht="60">
      <c r="A54" s="210">
        <v>31</v>
      </c>
      <c r="B54" s="211" t="s">
        <v>291</v>
      </c>
      <c r="C54" s="211" t="s">
        <v>292</v>
      </c>
      <c r="D54" s="211" t="s">
        <v>185</v>
      </c>
      <c r="E54" s="211" t="s">
        <v>130</v>
      </c>
      <c r="F54" s="212">
        <f>930000000*1.1</f>
        <v>1023000000.0000001</v>
      </c>
      <c r="G54" s="213" t="s">
        <v>131</v>
      </c>
      <c r="H54" s="213" t="s">
        <v>132</v>
      </c>
      <c r="I54" s="214" t="s">
        <v>293</v>
      </c>
      <c r="J54" s="214" t="s">
        <v>214</v>
      </c>
      <c r="K54" s="215"/>
      <c r="L54" s="214"/>
      <c r="M54" s="216"/>
      <c r="N54" s="219" t="s">
        <v>96</v>
      </c>
    </row>
    <row r="55" spans="1:14" s="218" customFormat="1" ht="30">
      <c r="A55" s="210">
        <v>32</v>
      </c>
      <c r="B55" s="211" t="s">
        <v>370</v>
      </c>
      <c r="C55" s="211" t="s">
        <v>372</v>
      </c>
      <c r="D55" s="211" t="s">
        <v>371</v>
      </c>
      <c r="E55" s="211" t="s">
        <v>130</v>
      </c>
      <c r="F55" s="212">
        <v>4222000000</v>
      </c>
      <c r="G55" s="213" t="s">
        <v>131</v>
      </c>
      <c r="H55" s="213" t="s">
        <v>275</v>
      </c>
      <c r="I55" s="214" t="s">
        <v>373</v>
      </c>
      <c r="J55" s="214" t="s">
        <v>373</v>
      </c>
      <c r="K55" s="215"/>
      <c r="L55" s="214"/>
      <c r="M55" s="216"/>
      <c r="N55" s="219" t="s">
        <v>96</v>
      </c>
    </row>
    <row r="56" spans="1:14" s="63" customFormat="1" ht="24" customHeight="1">
      <c r="A56" s="103">
        <v>33</v>
      </c>
      <c r="B56" s="211" t="s">
        <v>374</v>
      </c>
      <c r="C56" s="211" t="s">
        <v>375</v>
      </c>
      <c r="D56" s="211" t="s">
        <v>371</v>
      </c>
      <c r="E56" s="211" t="s">
        <v>130</v>
      </c>
      <c r="F56" s="212">
        <v>3867000000</v>
      </c>
      <c r="G56" s="213" t="s">
        <v>379</v>
      </c>
      <c r="H56" s="213" t="s">
        <v>380</v>
      </c>
      <c r="I56" s="214" t="s">
        <v>373</v>
      </c>
      <c r="J56" s="214" t="s">
        <v>373</v>
      </c>
      <c r="K56" s="215"/>
      <c r="L56" s="214"/>
      <c r="M56" s="216"/>
      <c r="N56" s="219" t="s">
        <v>96</v>
      </c>
    </row>
    <row r="57" spans="1:14" s="64" customFormat="1" ht="24" customHeight="1">
      <c r="A57" s="103">
        <v>34</v>
      </c>
      <c r="B57" s="211" t="s">
        <v>376</v>
      </c>
      <c r="C57" s="211" t="s">
        <v>377</v>
      </c>
      <c r="D57" s="211" t="s">
        <v>378</v>
      </c>
      <c r="E57" s="211" t="s">
        <v>130</v>
      </c>
      <c r="F57" s="212">
        <v>1266000000</v>
      </c>
      <c r="G57" s="213" t="s">
        <v>381</v>
      </c>
      <c r="H57" s="213" t="s">
        <v>382</v>
      </c>
      <c r="I57" s="214" t="s">
        <v>383</v>
      </c>
      <c r="J57" s="214" t="s">
        <v>383</v>
      </c>
      <c r="K57" s="215"/>
      <c r="L57" s="214"/>
      <c r="M57" s="216"/>
      <c r="N57" s="219" t="s">
        <v>96</v>
      </c>
    </row>
    <row r="58" spans="1:14" s="64" customFormat="1" ht="30">
      <c r="A58" s="221">
        <v>35</v>
      </c>
      <c r="B58" s="222" t="s">
        <v>384</v>
      </c>
      <c r="C58" s="222"/>
      <c r="D58" s="222" t="s">
        <v>288</v>
      </c>
      <c r="E58" s="222" t="s">
        <v>385</v>
      </c>
      <c r="F58" s="223">
        <v>14720000000</v>
      </c>
      <c r="G58" s="224" t="s">
        <v>389</v>
      </c>
      <c r="H58" s="224"/>
      <c r="I58" s="225" t="s">
        <v>142</v>
      </c>
      <c r="J58" s="225" t="s">
        <v>142</v>
      </c>
      <c r="K58" s="226"/>
      <c r="L58" s="225"/>
      <c r="M58" s="227"/>
      <c r="N58" s="228" t="s">
        <v>386</v>
      </c>
    </row>
    <row r="59" spans="1:14" s="64" customFormat="1" ht="21.75" customHeight="1">
      <c r="A59" s="103"/>
      <c r="B59" s="86"/>
      <c r="C59" s="86"/>
      <c r="D59" s="86"/>
      <c r="E59" s="86"/>
      <c r="F59" s="104"/>
      <c r="G59" s="101"/>
      <c r="H59" s="101"/>
      <c r="I59" s="131"/>
      <c r="J59" s="131"/>
      <c r="K59" s="132"/>
      <c r="L59" s="138"/>
      <c r="M59" s="139"/>
      <c r="N59" s="140"/>
    </row>
    <row r="60" spans="1:14" s="65" customFormat="1" ht="24" customHeight="1">
      <c r="A60" s="105"/>
      <c r="B60" s="105" t="s">
        <v>294</v>
      </c>
      <c r="C60" s="105"/>
      <c r="D60" s="105"/>
      <c r="E60" s="105"/>
      <c r="F60" s="106">
        <f>SUBTOTAL(9,F7:F56)</f>
        <v>203199880524</v>
      </c>
      <c r="G60" s="105"/>
      <c r="H60" s="105"/>
      <c r="I60" s="105"/>
      <c r="J60" s="105"/>
      <c r="K60" s="105"/>
      <c r="L60" s="105"/>
      <c r="M60" s="106">
        <f>SUBTOTAL(9,M8:M56)</f>
        <v>0</v>
      </c>
      <c r="N60" s="141"/>
    </row>
    <row r="61" spans="1:14" ht="18" customHeight="1">
      <c r="A61" s="107"/>
      <c r="B61" s="108"/>
      <c r="C61" s="108"/>
      <c r="D61" s="108"/>
      <c r="E61" s="108"/>
      <c r="F61" s="108"/>
      <c r="G61" s="108"/>
      <c r="H61" s="109"/>
      <c r="I61" s="142"/>
      <c r="J61" s="142"/>
      <c r="K61" s="143"/>
      <c r="L61" s="143"/>
      <c r="N61" s="144"/>
    </row>
    <row r="62" spans="1:14" s="66" customFormat="1" ht="15">
      <c r="A62" s="110"/>
      <c r="H62" s="110"/>
      <c r="I62" s="145"/>
      <c r="J62" s="145"/>
      <c r="K62" s="145"/>
      <c r="L62" s="145"/>
      <c r="M62" s="69"/>
      <c r="N62" s="146"/>
    </row>
    <row r="63" spans="1:14" s="66" customFormat="1" ht="15">
      <c r="A63" s="110"/>
      <c r="H63" s="110"/>
      <c r="I63" s="145"/>
      <c r="J63" s="145"/>
      <c r="K63" s="145"/>
      <c r="L63" s="145"/>
      <c r="M63" s="69"/>
      <c r="N63" s="146"/>
    </row>
    <row r="65" spans="2:8">
      <c r="B65" s="111"/>
      <c r="C65" s="111"/>
      <c r="D65" s="111"/>
      <c r="E65" s="111"/>
      <c r="F65" s="111"/>
      <c r="G65" s="111"/>
      <c r="H65" s="112"/>
    </row>
    <row r="66" spans="2:8">
      <c r="B66" s="113"/>
      <c r="C66" s="113"/>
      <c r="D66" s="113"/>
      <c r="E66" s="113"/>
      <c r="F66" s="113"/>
      <c r="G66" s="113"/>
      <c r="H66" s="114"/>
    </row>
  </sheetData>
  <mergeCells count="12">
    <mergeCell ref="A1:N1"/>
    <mergeCell ref="A2:N2"/>
    <mergeCell ref="G4:H4"/>
    <mergeCell ref="I4:L4"/>
    <mergeCell ref="A4:A5"/>
    <mergeCell ref="B4:B5"/>
    <mergeCell ref="C4:C5"/>
    <mergeCell ref="D4:D5"/>
    <mergeCell ref="E4:E5"/>
    <mergeCell ref="F4:F5"/>
    <mergeCell ref="M4:M5"/>
    <mergeCell ref="N4:N5"/>
  </mergeCells>
  <pageMargins left="0.15" right="0.12" top="0.23622047244094499" bottom="0.28999999999999998" header="0.15748031496063" footer="0.12"/>
  <pageSetup paperSize="9" scale="64" orientation="landscape" r:id="rId1"/>
  <headerFooter alignWithMargins="0">
    <oddFooter>&amp;C&amp;12&amp;P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F1" zoomScaleNormal="100" workbookViewId="0">
      <selection activeCell="S9" sqref="S9"/>
    </sheetView>
  </sheetViews>
  <sheetFormatPr defaultColWidth="9.140625" defaultRowHeight="15.75"/>
  <cols>
    <col min="1" max="1" width="4.7109375" style="3" hidden="1" customWidth="1"/>
    <col min="2" max="2" width="42.85546875" style="3" hidden="1" customWidth="1"/>
    <col min="3" max="3" width="23" style="3" hidden="1" customWidth="1"/>
    <col min="4" max="4" width="9.7109375" style="3" hidden="1" customWidth="1"/>
    <col min="5" max="5" width="11.7109375" style="3" hidden="1" customWidth="1"/>
    <col min="6" max="16384" width="9.140625" style="3"/>
  </cols>
  <sheetData>
    <row r="1" spans="1:5" ht="23.25">
      <c r="A1" s="4" t="s">
        <v>295</v>
      </c>
      <c r="B1" s="5"/>
      <c r="C1" s="5"/>
      <c r="D1" s="5"/>
      <c r="E1" s="5"/>
    </row>
    <row r="2" spans="1:5" ht="9" customHeight="1"/>
    <row r="3" spans="1:5" ht="20.25" customHeight="1">
      <c r="A3" s="6" t="s">
        <v>70</v>
      </c>
      <c r="B3" s="6" t="s">
        <v>296</v>
      </c>
      <c r="C3" s="6" t="s">
        <v>297</v>
      </c>
      <c r="D3" s="6" t="s">
        <v>298</v>
      </c>
      <c r="E3" s="6" t="s">
        <v>13</v>
      </c>
    </row>
    <row r="4" spans="1:5" s="1" customFormat="1" ht="11.25">
      <c r="A4" s="208" t="s">
        <v>32</v>
      </c>
      <c r="B4" s="208" t="s">
        <v>33</v>
      </c>
      <c r="C4" s="208" t="s">
        <v>34</v>
      </c>
      <c r="D4" s="208" t="s">
        <v>35</v>
      </c>
      <c r="E4" s="209" t="s">
        <v>36</v>
      </c>
    </row>
    <row r="5" spans="1:5">
      <c r="A5" s="7" t="s">
        <v>85</v>
      </c>
      <c r="B5" s="7" t="s">
        <v>299</v>
      </c>
      <c r="C5" s="8"/>
      <c r="D5" s="9" t="e">
        <f>SUBTOTAL(9,D6:D15)</f>
        <v>#REF!</v>
      </c>
      <c r="E5" s="10"/>
    </row>
    <row r="6" spans="1:5">
      <c r="A6" s="11" t="s">
        <v>300</v>
      </c>
      <c r="B6" s="12" t="s">
        <v>301</v>
      </c>
      <c r="C6" s="13"/>
      <c r="D6" s="14"/>
      <c r="E6" s="15"/>
    </row>
    <row r="7" spans="1:5" ht="63.75">
      <c r="A7" s="16">
        <v>1</v>
      </c>
      <c r="B7" s="17" t="s">
        <v>302</v>
      </c>
      <c r="C7" s="18" t="s">
        <v>303</v>
      </c>
      <c r="D7" s="19" t="e">
        <f>IF(#REF!=1,1,0)</f>
        <v>#REF!</v>
      </c>
      <c r="E7" s="20"/>
    </row>
    <row r="8" spans="1:5" ht="51">
      <c r="A8" s="16">
        <v>2</v>
      </c>
      <c r="B8" s="17" t="s">
        <v>304</v>
      </c>
      <c r="C8" s="18" t="s">
        <v>303</v>
      </c>
      <c r="D8" s="19" t="e">
        <f>IF(#REF!=1,1,0)</f>
        <v>#REF!</v>
      </c>
      <c r="E8" s="20"/>
    </row>
    <row r="9" spans="1:5" ht="51">
      <c r="A9" s="21">
        <v>3</v>
      </c>
      <c r="B9" s="17" t="s">
        <v>305</v>
      </c>
      <c r="C9" s="18" t="s">
        <v>303</v>
      </c>
      <c r="D9" s="19" t="e">
        <f>IF(#REF!=1,1,0)</f>
        <v>#REF!</v>
      </c>
      <c r="E9" s="20"/>
    </row>
    <row r="10" spans="1:5" ht="38.25">
      <c r="A10" s="22">
        <v>4</v>
      </c>
      <c r="B10" s="23" t="s">
        <v>306</v>
      </c>
      <c r="C10" s="24" t="s">
        <v>303</v>
      </c>
      <c r="D10" s="19" t="e">
        <f>IF(#REF!=1,1,0)</f>
        <v>#REF!</v>
      </c>
      <c r="E10" s="25"/>
    </row>
    <row r="11" spans="1:5">
      <c r="A11" s="26" t="s">
        <v>307</v>
      </c>
      <c r="B11" s="26" t="s">
        <v>308</v>
      </c>
      <c r="C11" s="27"/>
      <c r="D11" s="19"/>
      <c r="E11" s="27"/>
    </row>
    <row r="12" spans="1:5" ht="33.75">
      <c r="A12" s="28">
        <v>1</v>
      </c>
      <c r="B12" s="17" t="s">
        <v>309</v>
      </c>
      <c r="C12" s="18" t="s">
        <v>303</v>
      </c>
      <c r="D12" s="19" t="e">
        <f>IF(#REF!=1,1,0)</f>
        <v>#REF!</v>
      </c>
      <c r="E12" s="20"/>
    </row>
    <row r="13" spans="1:5" ht="38.25">
      <c r="A13" s="29">
        <v>2</v>
      </c>
      <c r="B13" s="23" t="s">
        <v>310</v>
      </c>
      <c r="C13" s="24" t="s">
        <v>303</v>
      </c>
      <c r="D13" s="19" t="e">
        <f>IF(#REF!=1,1,0)</f>
        <v>#REF!</v>
      </c>
      <c r="E13" s="25"/>
    </row>
    <row r="14" spans="1:5">
      <c r="A14" s="26" t="s">
        <v>311</v>
      </c>
      <c r="B14" s="26" t="s">
        <v>312</v>
      </c>
      <c r="C14" s="27"/>
      <c r="D14" s="19"/>
      <c r="E14" s="27"/>
    </row>
    <row r="15" spans="1:5" ht="51">
      <c r="A15" s="22">
        <v>1</v>
      </c>
      <c r="B15" s="23" t="s">
        <v>313</v>
      </c>
      <c r="C15" s="24" t="s">
        <v>303</v>
      </c>
      <c r="D15" s="19" t="e">
        <f>IF(#REF!=1,1,0)</f>
        <v>#REF!</v>
      </c>
      <c r="E15" s="25"/>
    </row>
    <row r="16" spans="1:5">
      <c r="A16" s="30" t="s">
        <v>134</v>
      </c>
      <c r="B16" s="7" t="s">
        <v>314</v>
      </c>
      <c r="C16" s="10"/>
      <c r="D16" s="31" t="e">
        <f>SUBTOTAL(9,D17:D23)</f>
        <v>#REF!</v>
      </c>
      <c r="E16" s="10"/>
    </row>
    <row r="17" spans="1:5" ht="56.25">
      <c r="A17" s="21">
        <v>1</v>
      </c>
      <c r="B17" s="17" t="s">
        <v>315</v>
      </c>
      <c r="C17" s="18" t="s">
        <v>316</v>
      </c>
      <c r="D17" s="32" t="e">
        <f>IF(#REF!&gt;6,3,IF(AND(#REF!&lt;=6,#REF!&gt;=4),2,IF(AND(#REF!&lt;4,#REF!&gt;=1),1,0)))</f>
        <v>#REF!</v>
      </c>
      <c r="E17" s="20"/>
    </row>
    <row r="18" spans="1:5" ht="38.25">
      <c r="A18" s="21">
        <v>2</v>
      </c>
      <c r="B18" s="17" t="s">
        <v>317</v>
      </c>
      <c r="C18" s="18" t="s">
        <v>303</v>
      </c>
      <c r="D18" s="19" t="e">
        <f>IF(#REF!=1,1,0)</f>
        <v>#REF!</v>
      </c>
      <c r="E18" s="20"/>
    </row>
    <row r="19" spans="1:5" ht="38.25">
      <c r="A19" s="21">
        <v>3</v>
      </c>
      <c r="B19" s="17" t="s">
        <v>318</v>
      </c>
      <c r="C19" s="18" t="s">
        <v>303</v>
      </c>
      <c r="D19" s="19" t="e">
        <f>IF(#REF!=1,1,0)</f>
        <v>#REF!</v>
      </c>
      <c r="E19" s="20"/>
    </row>
    <row r="20" spans="1:5" ht="38.25">
      <c r="A20" s="21">
        <v>4</v>
      </c>
      <c r="B20" s="17" t="s">
        <v>319</v>
      </c>
      <c r="C20" s="18" t="s">
        <v>303</v>
      </c>
      <c r="D20" s="19" t="e">
        <f>IF(#REF!=1,1,0)</f>
        <v>#REF!</v>
      </c>
      <c r="E20" s="20"/>
    </row>
    <row r="21" spans="1:5" ht="38.25">
      <c r="A21" s="21">
        <v>5</v>
      </c>
      <c r="B21" s="17" t="s">
        <v>320</v>
      </c>
      <c r="C21" s="18" t="s">
        <v>303</v>
      </c>
      <c r="D21" s="19" t="e">
        <f>IF(#REF!=1,1,0)</f>
        <v>#REF!</v>
      </c>
      <c r="E21" s="20"/>
    </row>
    <row r="22" spans="1:5" ht="25.5">
      <c r="A22" s="266">
        <v>6</v>
      </c>
      <c r="B22" s="33" t="s">
        <v>321</v>
      </c>
      <c r="C22" s="34" t="s">
        <v>322</v>
      </c>
      <c r="D22" s="32" t="e">
        <f>IF(#REF!&gt;=1,0,1)</f>
        <v>#REF!</v>
      </c>
      <c r="E22" s="27"/>
    </row>
    <row r="23" spans="1:5" ht="76.5">
      <c r="A23" s="267"/>
      <c r="B23" s="35" t="s">
        <v>323</v>
      </c>
      <c r="C23" s="34" t="s">
        <v>322</v>
      </c>
      <c r="D23" s="32" t="e">
        <f>IF(#REF!&gt;=1,0,1)</f>
        <v>#REF!</v>
      </c>
      <c r="E23" s="36"/>
    </row>
    <row r="24" spans="1:5">
      <c r="A24" s="7" t="s">
        <v>324</v>
      </c>
      <c r="B24" s="7" t="s">
        <v>325</v>
      </c>
      <c r="C24" s="10"/>
      <c r="D24" s="31" t="e">
        <f>SUBTOTAL(9,D25:D28)</f>
        <v>#REF!</v>
      </c>
      <c r="E24" s="10"/>
    </row>
    <row r="25" spans="1:5" ht="33.75">
      <c r="A25" s="37">
        <v>1</v>
      </c>
      <c r="B25" s="38" t="s">
        <v>326</v>
      </c>
      <c r="C25" s="34" t="s">
        <v>327</v>
      </c>
      <c r="D25" s="32" t="e">
        <f>IF(#REF!&gt;10,2,IF(AND(#REF!&lt;=10,#REF!&gt;=5),1,0))</f>
        <v>#REF!</v>
      </c>
      <c r="E25" s="27"/>
    </row>
    <row r="26" spans="1:5" ht="33.75">
      <c r="A26" s="37">
        <v>2</v>
      </c>
      <c r="B26" s="38" t="s">
        <v>328</v>
      </c>
      <c r="C26" s="34" t="s">
        <v>327</v>
      </c>
      <c r="D26" s="32" t="e">
        <f>IF(#REF!&gt;10,2,IF(AND(#REF!&lt;=10,#REF!&gt;=5),1,0))</f>
        <v>#REF!</v>
      </c>
      <c r="E26" s="27"/>
    </row>
    <row r="27" spans="1:5" ht="38.25">
      <c r="A27" s="37">
        <v>3</v>
      </c>
      <c r="B27" s="38" t="s">
        <v>329</v>
      </c>
      <c r="C27" s="34" t="s">
        <v>330</v>
      </c>
      <c r="D27" s="32" t="e">
        <f>IF(#REF!-#REF!&gt;100,2,IF(AND(#REF!-#REF!&lt;=100,#REF!-#REF!&gt;=50),1,0))</f>
        <v>#REF!</v>
      </c>
      <c r="E27" s="27"/>
    </row>
    <row r="28" spans="1:5" ht="45">
      <c r="A28" s="39">
        <v>4</v>
      </c>
      <c r="B28" s="40" t="s">
        <v>331</v>
      </c>
      <c r="C28" s="34" t="s">
        <v>332</v>
      </c>
      <c r="D28" s="41" t="e">
        <f>IF(#REF!/#REF!&gt;=0.75,4,IF(AND(#REF!/#REF!&lt;0.75,#REF!/#REF!&gt;=0.5),3,IF(AND(#REF!/#REF!&lt;0.5,#REF!/#REF!&gt;=0.25),2,1)))</f>
        <v>#REF!</v>
      </c>
      <c r="E28" s="25"/>
    </row>
    <row r="29" spans="1:5">
      <c r="A29" s="42" t="s">
        <v>333</v>
      </c>
      <c r="B29" s="42" t="s">
        <v>334</v>
      </c>
      <c r="C29" s="43"/>
      <c r="D29" s="31">
        <f>SUBTOTAL(9,D30:D32)</f>
        <v>10</v>
      </c>
      <c r="E29" s="43"/>
    </row>
    <row r="30" spans="1:5" ht="45">
      <c r="A30" s="37">
        <v>1</v>
      </c>
      <c r="B30" s="44" t="s">
        <v>335</v>
      </c>
      <c r="C30" s="34" t="s">
        <v>336</v>
      </c>
      <c r="D30" s="32">
        <f>IF('Thong tin NT MEP rev2.2'!N9&gt;=10,5,IF(AND('Thong tin NT MEP rev2.2'!N9&lt;10,'Thong tin NT MEP rev2.2'!N9&gt;=5),4,IF(AND('Thong tin NT MEP rev2.2'!N9&lt;5,'Thong tin NT MEP rev2.2'!N9&gt;=2),3,0)))</f>
        <v>5</v>
      </c>
      <c r="E30" s="27"/>
    </row>
    <row r="31" spans="1:5" ht="45">
      <c r="A31" s="37">
        <v>2</v>
      </c>
      <c r="B31" s="44" t="s">
        <v>337</v>
      </c>
      <c r="C31" s="34" t="s">
        <v>338</v>
      </c>
      <c r="D31" s="32"/>
      <c r="E31" s="45" t="s">
        <v>339</v>
      </c>
    </row>
    <row r="32" spans="1:5" ht="45">
      <c r="A32" s="37">
        <v>3</v>
      </c>
      <c r="B32" s="38" t="s">
        <v>340</v>
      </c>
      <c r="C32" s="34" t="s">
        <v>341</v>
      </c>
      <c r="D32" s="32">
        <f>IF('Thong tin NT MEP rev2.2'!O9&gt;=20,5,IF(AND('Thong tin NT MEP rev2.2'!O9&lt;20,'Thong tin NT MEP rev2.2'!O9&gt;=15),4,IF(AND('Thong tin NT MEP rev2.2'!O9&lt;15,'Thong tin NT MEP rev2.2'!O9&gt;=10),3,0)))</f>
        <v>5</v>
      </c>
      <c r="E32" s="27"/>
    </row>
    <row r="33" spans="1:5">
      <c r="A33" s="42" t="s">
        <v>342</v>
      </c>
      <c r="B33" s="42" t="s">
        <v>343</v>
      </c>
      <c r="C33" s="43"/>
      <c r="D33" s="31" t="e">
        <f>SUBTOTAL(9,D34:D40)</f>
        <v>#REF!</v>
      </c>
      <c r="E33" s="43"/>
    </row>
    <row r="34" spans="1:5" s="2" customFormat="1" ht="33.75">
      <c r="A34" s="37">
        <v>1</v>
      </c>
      <c r="B34" s="44" t="s">
        <v>344</v>
      </c>
      <c r="C34" s="18" t="s">
        <v>303</v>
      </c>
      <c r="D34" s="37"/>
      <c r="E34" s="45" t="s">
        <v>339</v>
      </c>
    </row>
    <row r="35" spans="1:5" s="2" customFormat="1" ht="33.75">
      <c r="A35" s="37">
        <v>2</v>
      </c>
      <c r="B35" s="44" t="s">
        <v>345</v>
      </c>
      <c r="C35" s="18" t="s">
        <v>303</v>
      </c>
      <c r="D35" s="37"/>
      <c r="E35" s="45" t="s">
        <v>339</v>
      </c>
    </row>
    <row r="36" spans="1:5" s="2" customFormat="1" ht="33.75">
      <c r="A36" s="37">
        <v>3</v>
      </c>
      <c r="B36" s="38" t="s">
        <v>346</v>
      </c>
      <c r="C36" s="18" t="s">
        <v>347</v>
      </c>
      <c r="D36" s="32"/>
      <c r="E36" s="45" t="s">
        <v>339</v>
      </c>
    </row>
    <row r="37" spans="1:5" s="2" customFormat="1" ht="38.25">
      <c r="A37" s="16">
        <v>4</v>
      </c>
      <c r="B37" s="46" t="s">
        <v>348</v>
      </c>
      <c r="C37" s="18" t="s">
        <v>347</v>
      </c>
      <c r="D37" s="41" t="e">
        <f>IF(#REF!/#REF!&gt;=0.9,2,IF(AND(#REF!/#REF!&lt;0.9,#REF!/#REF!&gt;=0.6),1,0))</f>
        <v>#REF!</v>
      </c>
      <c r="E37" s="47"/>
    </row>
    <row r="38" spans="1:5" s="2" customFormat="1" ht="33.75">
      <c r="A38" s="16">
        <v>5</v>
      </c>
      <c r="B38" s="17" t="s">
        <v>349</v>
      </c>
      <c r="C38" s="18" t="s">
        <v>303</v>
      </c>
      <c r="D38" s="16"/>
      <c r="E38" s="45" t="s">
        <v>339</v>
      </c>
    </row>
    <row r="39" spans="1:5" ht="33.75">
      <c r="A39" s="21">
        <v>6</v>
      </c>
      <c r="B39" s="17" t="s">
        <v>350</v>
      </c>
      <c r="C39" s="18" t="s">
        <v>303</v>
      </c>
      <c r="D39" s="19" t="e">
        <f>IF(#REF!=1,1,0)</f>
        <v>#REF!</v>
      </c>
      <c r="E39" s="20"/>
    </row>
    <row r="40" spans="1:5" ht="38.25">
      <c r="A40" s="48">
        <v>7</v>
      </c>
      <c r="B40" s="33" t="s">
        <v>351</v>
      </c>
      <c r="C40" s="18" t="s">
        <v>303</v>
      </c>
      <c r="D40" s="19" t="e">
        <f>IF(#REF!=1,1,0)</f>
        <v>#REF!</v>
      </c>
      <c r="E40" s="27"/>
    </row>
    <row r="41" spans="1:5">
      <c r="A41" s="49"/>
      <c r="B41" s="49" t="s">
        <v>352</v>
      </c>
      <c r="C41" s="49"/>
      <c r="D41" s="49" t="e">
        <f>SUBTOTAL(9,D5:D40)</f>
        <v>#REF!</v>
      </c>
      <c r="E41" s="49"/>
    </row>
    <row r="42" spans="1:5" ht="56.25">
      <c r="A42" s="10"/>
      <c r="B42" s="8" t="s">
        <v>353</v>
      </c>
      <c r="C42" s="50" t="s">
        <v>354</v>
      </c>
      <c r="D42" s="51" t="e">
        <f>IF(D41&gt;=47,10,IF(AND(D41&lt;47,D41&gt;=44),9,IF(AND(D41&lt;44,D41&gt;=40),8,IF(AND(D41&lt;40,D41&gt;=30),7,6))))</f>
        <v>#REF!</v>
      </c>
      <c r="E42" s="52" t="s">
        <v>355</v>
      </c>
    </row>
    <row r="43" spans="1:5" ht="27" customHeight="1">
      <c r="A43" s="53"/>
      <c r="B43" s="54" t="s">
        <v>356</v>
      </c>
      <c r="C43" s="53"/>
      <c r="D43" s="53"/>
      <c r="E43" s="55" t="s">
        <v>355</v>
      </c>
    </row>
    <row r="44" spans="1:5" ht="27" customHeight="1">
      <c r="A44" s="56"/>
      <c r="B44" s="57" t="s">
        <v>357</v>
      </c>
      <c r="C44" s="56"/>
      <c r="D44" s="56" t="e">
        <f>(D42+D43)/2</f>
        <v>#REF!</v>
      </c>
      <c r="E44" s="58" t="s">
        <v>355</v>
      </c>
    </row>
  </sheetData>
  <sheetProtection password="C599" sheet="1" objects="1" scenarios="1"/>
  <mergeCells count="1">
    <mergeCell ref="A22:A23"/>
  </mergeCells>
  <pageMargins left="0.33" right="0.26" top="0.43" bottom="0.66" header="0.39" footer="0.18"/>
  <pageSetup paperSize="9" orientation="portrait" r:id="rId1"/>
  <headerFooter>
    <oddFooter>&amp;C&amp;12&amp;P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Thong tin NT MEP rev2.2</vt:lpstr>
      <vt:lpstr>Danh muc cac dư an thuc hien</vt:lpstr>
      <vt:lpstr>Cham diem</vt:lpstr>
      <vt:lpstr>'Cham diem'!Print_Area</vt:lpstr>
      <vt:lpstr>'Danh muc cac dư an thuc hien'!Print_Area</vt:lpstr>
      <vt:lpstr>'Thong tin NT MEP rev2.2'!Print_Area</vt:lpstr>
      <vt:lpstr>'Cham diem'!Print_Titles</vt:lpstr>
      <vt:lpstr>'Danh muc cac dư an thuc hien'!Print_Titles</vt:lpstr>
    </vt:vector>
  </TitlesOfParts>
  <Company>Coteccons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dc:creator>
  <cp:lastModifiedBy>Home</cp:lastModifiedBy>
  <cp:lastPrinted>2024-08-12T14:14:56Z</cp:lastPrinted>
  <dcterms:created xsi:type="dcterms:W3CDTF">2006-04-12T03:48:00Z</dcterms:created>
  <dcterms:modified xsi:type="dcterms:W3CDTF">2024-10-03T09:16:03Z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1033-11.2.0.10130</vt:lpwstr>
  </property>
</Properties>
</file>